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wcrook/Documents/My Documents/SCAA/Affiliations/"/>
    </mc:Choice>
  </mc:AlternateContent>
  <xr:revisionPtr revIDLastSave="0" documentId="8_{E78A3FF3-E7C0-D545-92C3-FEC53EBCD986}" xr6:coauthVersionLast="47" xr6:coauthVersionMax="47" xr10:uidLastSave="{00000000-0000-0000-0000-000000000000}"/>
  <bookViews>
    <workbookView xWindow="0" yWindow="0" windowWidth="51200" windowHeight="28800" tabRatio="500" xr2:uid="{00000000-000D-0000-FFFF-FFFF00000000}"/>
  </bookViews>
  <sheets>
    <sheet name="Fee table 2023-24" sheetId="5" r:id="rId1"/>
    <sheet name="GWAS form 2023-24" sheetId="10" r:id="rId2"/>
  </sheets>
  <definedNames>
    <definedName name="_xlnm.Print_Area" localSheetId="0">'Fee table 2023-24'!$A$1:$E$31</definedName>
    <definedName name="_xlnm.Print_Area" localSheetId="1">'GWAS form 2023-24'!$A$1:$Z$51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6" i="5" l="1"/>
  <c r="B67" i="5"/>
  <c r="B68" i="5"/>
  <c r="B65" i="5"/>
  <c r="V27" i="10"/>
  <c r="V26" i="10"/>
  <c r="V25" i="10"/>
  <c r="V24" i="10"/>
  <c r="R27" i="10"/>
  <c r="R26" i="10"/>
  <c r="R25" i="10"/>
  <c r="R24" i="10"/>
  <c r="N27" i="10"/>
  <c r="N26" i="10"/>
  <c r="N25" i="10"/>
  <c r="N24" i="10"/>
  <c r="J27" i="10"/>
  <c r="J26" i="10"/>
  <c r="J25" i="10"/>
  <c r="J24" i="10"/>
  <c r="J17" i="10"/>
  <c r="J16" i="10"/>
  <c r="J15" i="10"/>
  <c r="J14" i="10"/>
  <c r="Y14" i="10"/>
  <c r="Y15" i="10"/>
  <c r="Y16" i="10"/>
  <c r="Y17" i="10"/>
  <c r="Y18" i="10"/>
  <c r="Y24" i="10"/>
  <c r="Y25" i="10"/>
  <c r="Y26" i="10"/>
  <c r="Y27" i="10"/>
  <c r="Y28" i="10"/>
  <c r="Y30" i="10"/>
  <c r="B57" i="5"/>
  <c r="E56" i="5"/>
  <c r="I56" i="5"/>
  <c r="D56" i="5"/>
  <c r="H56" i="5"/>
  <c r="C56" i="5"/>
  <c r="G56" i="5"/>
  <c r="I55" i="5"/>
  <c r="H55" i="5"/>
  <c r="C55" i="5"/>
  <c r="D34" i="5"/>
  <c r="H34" i="5"/>
  <c r="I54" i="5"/>
  <c r="H54" i="5"/>
  <c r="C54" i="5"/>
  <c r="G54" i="5"/>
  <c r="I53" i="5"/>
  <c r="H53" i="5"/>
  <c r="C53" i="5"/>
  <c r="G53" i="5"/>
  <c r="B46" i="5"/>
  <c r="G45" i="5"/>
  <c r="E45" i="5"/>
  <c r="I45" i="5"/>
  <c r="D45" i="5"/>
  <c r="H45" i="5"/>
  <c r="I44" i="5"/>
  <c r="H44" i="5"/>
  <c r="G44" i="5"/>
  <c r="I43" i="5"/>
  <c r="H43" i="5"/>
  <c r="G43" i="5"/>
  <c r="I42" i="5"/>
  <c r="H42" i="5"/>
  <c r="G42" i="5"/>
  <c r="B35" i="5"/>
  <c r="G34" i="5"/>
  <c r="E34" i="5"/>
  <c r="I34" i="5"/>
  <c r="I33" i="5"/>
  <c r="H33" i="5"/>
  <c r="G33" i="5"/>
  <c r="I32" i="5"/>
  <c r="H32" i="5"/>
  <c r="G32" i="5"/>
  <c r="I31" i="5"/>
  <c r="H31" i="5"/>
  <c r="G31" i="5"/>
  <c r="B24" i="5"/>
  <c r="I23" i="5"/>
  <c r="H23" i="5"/>
  <c r="G23" i="5"/>
  <c r="I22" i="5"/>
  <c r="H22" i="5"/>
  <c r="G22" i="5"/>
  <c r="I21" i="5"/>
  <c r="H21" i="5"/>
  <c r="G21" i="5"/>
  <c r="I20" i="5"/>
  <c r="H20" i="5"/>
  <c r="G20" i="5"/>
  <c r="B13" i="5"/>
  <c r="I12" i="5"/>
  <c r="H12" i="5"/>
  <c r="G12" i="5"/>
  <c r="I11" i="5"/>
  <c r="H11" i="5"/>
  <c r="G11" i="5"/>
  <c r="I10" i="5"/>
  <c r="H10" i="5"/>
  <c r="G10" i="5"/>
  <c r="I9" i="5"/>
  <c r="H9" i="5"/>
  <c r="G9" i="5"/>
  <c r="H67" i="5"/>
  <c r="G35" i="5"/>
  <c r="G68" i="5"/>
  <c r="G46" i="5"/>
  <c r="H35" i="5"/>
  <c r="H24" i="5"/>
  <c r="G24" i="5"/>
  <c r="B69" i="5"/>
  <c r="G13" i="5"/>
  <c r="G66" i="5"/>
  <c r="H13" i="5"/>
  <c r="I57" i="5"/>
  <c r="I46" i="5"/>
  <c r="I67" i="5"/>
  <c r="I24" i="5"/>
  <c r="I66" i="5"/>
  <c r="I13" i="5"/>
  <c r="I68" i="5"/>
  <c r="H57" i="5"/>
  <c r="H46" i="5"/>
  <c r="H66" i="5"/>
  <c r="I35" i="5"/>
  <c r="H68" i="5"/>
  <c r="G65" i="5"/>
  <c r="G55" i="5"/>
  <c r="G57" i="5"/>
  <c r="H65" i="5"/>
  <c r="I65" i="5"/>
  <c r="J57" i="5"/>
  <c r="J35" i="5"/>
  <c r="J46" i="5"/>
  <c r="J24" i="5"/>
  <c r="J13" i="5"/>
  <c r="H69" i="5"/>
  <c r="I69" i="5"/>
  <c r="G67" i="5"/>
  <c r="G69" i="5"/>
  <c r="J69" i="5"/>
</calcChain>
</file>

<file path=xl/sharedStrings.xml><?xml version="1.0" encoding="utf-8"?>
<sst xmlns="http://schemas.openxmlformats.org/spreadsheetml/2006/main" count="201" uniqueCount="87">
  <si>
    <t>GWAS</t>
  </si>
  <si>
    <t>SCAA</t>
  </si>
  <si>
    <t>Junior</t>
  </si>
  <si>
    <t>Senior 18-24</t>
  </si>
  <si>
    <t>Senior 25+</t>
  </si>
  <si>
    <t>Member with disabilities</t>
  </si>
  <si>
    <t>No. of members</t>
  </si>
  <si>
    <t>Fees due:</t>
  </si>
  <si>
    <t>Archery GB</t>
  </si>
  <si>
    <t>Category</t>
  </si>
  <si>
    <t>Fee per person</t>
  </si>
  <si>
    <t>Total</t>
  </si>
  <si>
    <t>Total for this return</t>
  </si>
  <si>
    <t>Club Name:</t>
  </si>
  <si>
    <t>Club No.</t>
  </si>
  <si>
    <t>Return No.</t>
  </si>
  <si>
    <t>Date affiliations sent to Archery GB:</t>
  </si>
  <si>
    <t>Rate</t>
  </si>
  <si>
    <t>Number</t>
  </si>
  <si>
    <t>Amount to Pay</t>
  </si>
  <si>
    <t>Club Member - Junior (Under 18)</t>
  </si>
  <si>
    <t>Club Member - Senior (Aged 18 to 24)</t>
  </si>
  <si>
    <t>Club Member - Senior (Aged 25 &amp; over)</t>
  </si>
  <si>
    <t>Club Member - Archers with Disabilities</t>
  </si>
  <si>
    <t>£ Nil</t>
  </si>
  <si>
    <t>University Club - Undergrad &amp; Postgrad Students</t>
  </si>
  <si>
    <t>Tick one of these:</t>
  </si>
  <si>
    <t>Electronically</t>
  </si>
  <si>
    <t>- Account Name: Grand Western Archery Society</t>
  </si>
  <si>
    <t xml:space="preserve"> - Sort Code: 30 - 12 - 04</t>
  </si>
  <si>
    <t xml:space="preserve"> - Account No: 01185874</t>
  </si>
  <si>
    <t xml:space="preserve">   </t>
  </si>
  <si>
    <t>OR</t>
  </si>
  <si>
    <t>By Post</t>
  </si>
  <si>
    <t>To send it to GWAS:</t>
  </si>
  <si>
    <t>Select Move or Copy</t>
  </si>
  <si>
    <t>Select New Book at the top and click OK</t>
  </si>
  <si>
    <t>The page will be copied to a new spreadsheet that you can name, save and send to GWAS</t>
  </si>
  <si>
    <t>x</t>
  </si>
  <si>
    <t>1.</t>
  </si>
  <si>
    <t>SUBMISSION:   You MUST submit these affiliation details electronically, then choose how you are going to make any payment due.</t>
  </si>
  <si>
    <r>
      <t xml:space="preserve">Send this completed form </t>
    </r>
    <r>
      <rPr>
        <u/>
        <sz val="13"/>
        <color theme="1"/>
        <rFont val="Calibri"/>
        <family val="2"/>
        <scheme val="minor"/>
      </rPr>
      <t>and</t>
    </r>
    <r>
      <rPr>
        <sz val="13"/>
        <color theme="1"/>
        <rFont val="Calibri"/>
        <family val="2"/>
        <scheme val="minor"/>
      </rPr>
      <t xml:space="preserve"> a copy of your Archery GB invoice (matching the details on this Regional submission) by e-mail to </t>
    </r>
    <r>
      <rPr>
        <sz val="13"/>
        <color theme="4"/>
        <rFont val="Calibri"/>
        <family val="2"/>
        <scheme val="minor"/>
      </rPr>
      <t>subs@gwas.org.uk</t>
    </r>
  </si>
  <si>
    <t>2.</t>
  </si>
  <si>
    <t>PAYMENT:</t>
  </si>
  <si>
    <t>Choose how you want to make any payment due.</t>
  </si>
  <si>
    <t xml:space="preserve">(a)    Send payment direct into the GWAS bank account: </t>
  </si>
  <si>
    <t>(b)   Send your cheque to:  Mr P Callaway, 32 Trefusis Road, REDRUTH, Cornwall TR15 2JH</t>
  </si>
  <si>
    <t xml:space="preserve">        Please make the cheque payable to Grand Western Archery Society - written in full, please.</t>
  </si>
  <si>
    <t xml:space="preserve">        Please add a note on the back of the cheque, showing "Return No….", to help me match up the items.</t>
  </si>
  <si>
    <t>Right-click on the tab at the bottom of this sheet</t>
  </si>
  <si>
    <t>Select Create a Copy</t>
  </si>
  <si>
    <t>For affiliation payments to Somerset you do not need to send anything except the payment</t>
  </si>
  <si>
    <t>You also need to send the Archery GB receipt for your payment.</t>
  </si>
  <si>
    <t>Just insert the number of members in each category. This will populate the GWAS form on the next sheet.</t>
  </si>
  <si>
    <t>The numbers on this form are fed from the Fee table 2021-22 sheet that you should complete first.</t>
  </si>
  <si>
    <t>Enter your club and other details in cells D4, D5, D6 and G7 above.</t>
  </si>
  <si>
    <t>Select your payment method in the lower part of the form.</t>
  </si>
  <si>
    <t>HOW TO USE THIS FORM IN CONJUNCTION WITH THE FEE TABLE SHEET</t>
  </si>
  <si>
    <t>You don't need to send numbers or calculations.</t>
  </si>
  <si>
    <t>Just let me know if the payment comes from an account that I might not recognise.</t>
  </si>
  <si>
    <t>If sending a cheque to Somerset, send it to Ian Crook, 37 Locks Hill, BA11 1NA</t>
  </si>
  <si>
    <t>joining from the following dates:</t>
  </si>
  <si>
    <t>Version 1</t>
  </si>
  <si>
    <t>OR:</t>
  </si>
  <si>
    <t>File</t>
  </si>
  <si>
    <t>Print</t>
  </si>
  <si>
    <t>PDF _ Save as PDF</t>
  </si>
  <si>
    <t>and then send the pdf file</t>
  </si>
  <si>
    <t>EITHER</t>
  </si>
  <si>
    <t>Archery GB GWAS and SCAA fees from October 2023</t>
  </si>
  <si>
    <t>Existing members renewing from 1st October 2023</t>
  </si>
  <si>
    <t>New members joining between 1st October 2023 and 31st March 2024</t>
  </si>
  <si>
    <t>New members joining between 1st April 2024 and 30th June 2024</t>
  </si>
  <si>
    <t>New members joining between 1st July 2024 and 31st August 2024</t>
  </si>
  <si>
    <t>New members joining between 1st September 2024 and 30th September 2024</t>
  </si>
  <si>
    <t>GWAS Affiliations: 2023/24</t>
  </si>
  <si>
    <t>Affiliation Year from 1 October 2023 to 30 September 2024</t>
  </si>
  <si>
    <r>
      <t xml:space="preserve">Note: </t>
    </r>
    <r>
      <rPr>
        <sz val="16"/>
        <color theme="1"/>
        <rFont val="Calibri"/>
        <family val="2"/>
        <scheme val="minor"/>
      </rPr>
      <t>Membership runs from the date of subscribing (or 1 October 2023, if later) until 30 September 2024</t>
    </r>
  </si>
  <si>
    <r>
      <t xml:space="preserve">Renewing Members </t>
    </r>
    <r>
      <rPr>
        <sz val="13"/>
        <color theme="1"/>
        <rFont val="Calibri"/>
        <family val="2"/>
        <scheme val="minor"/>
      </rPr>
      <t>(i.e. Members in 2022/23)</t>
    </r>
    <r>
      <rPr>
        <b/>
        <sz val="13"/>
        <color theme="1"/>
        <rFont val="Calibri"/>
        <family val="2"/>
        <scheme val="minor"/>
      </rPr>
      <t xml:space="preserve"> </t>
    </r>
  </si>
  <si>
    <t>1 October 2023</t>
  </si>
  <si>
    <t xml:space="preserve">re-joining between the following dates: </t>
  </si>
  <si>
    <t>to 30 September 2024</t>
  </si>
  <si>
    <r>
      <t xml:space="preserve">New Members** Fees  </t>
    </r>
    <r>
      <rPr>
        <sz val="13"/>
        <color theme="1"/>
        <rFont val="Calibri"/>
        <family val="2"/>
        <scheme val="minor"/>
      </rPr>
      <t xml:space="preserve">(i.e. </t>
    </r>
    <r>
      <rPr>
        <b/>
        <sz val="13"/>
        <color theme="1"/>
        <rFont val="Calibri"/>
        <family val="2"/>
        <scheme val="minor"/>
      </rPr>
      <t>Not</t>
    </r>
    <r>
      <rPr>
        <sz val="13"/>
        <color theme="1"/>
        <rFont val="Calibri"/>
        <family val="2"/>
        <scheme val="minor"/>
      </rPr>
      <t xml:space="preserve"> members in 2022/23)</t>
    </r>
  </si>
  <si>
    <t>1 July 2024</t>
  </si>
  <si>
    <t>1 September 2024</t>
  </si>
  <si>
    <r>
      <t xml:space="preserve">** includes long-lapsed, former members - who were </t>
    </r>
    <r>
      <rPr>
        <b/>
        <i/>
        <sz val="12"/>
        <color theme="1"/>
        <rFont val="Calibri"/>
        <family val="2"/>
        <scheme val="minor"/>
      </rPr>
      <t>not</t>
    </r>
    <r>
      <rPr>
        <i/>
        <sz val="12"/>
        <color theme="1"/>
        <rFont val="Calibri"/>
        <family val="2"/>
        <scheme val="minor"/>
      </rPr>
      <t xml:space="preserve"> members in 2022/23</t>
    </r>
  </si>
  <si>
    <t xml:space="preserve">         with a description - "2023/24 Affil Rtn No. ….." , or similar (If payment is being made from other than a Club Account, please add the Club name).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</si>
</sst>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"/>
    <numFmt numFmtId="165" formatCode="dd/mm/yyyy;@"/>
    <numFmt numFmtId="166" formatCode="&quot;£&quot;#,##0.00;[Red]\-&quot;£&quot;#,##0.00"/>
    <numFmt numFmtId="167" formatCode="[$-809]d\ mmmm\ yyyy;@"/>
  </numFmts>
  <fonts count="19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13">
    <xf numFmtId="0" fontId="0" fillId="0" borderId="0" xfId="0"/>
    <xf numFmtId="1" fontId="0" fillId="0" borderId="0" xfId="0" applyNumberFormat="1"/>
    <xf numFmtId="1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2" borderId="0" xfId="1" applyNumberFormat="1" applyAlignment="1">
      <alignment horizontal="center"/>
    </xf>
    <xf numFmtId="0" fontId="1" fillId="2" borderId="0" xfId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/>
    </xf>
    <xf numFmtId="0" fontId="5" fillId="0" borderId="0" xfId="19" applyProtection="1">
      <protection locked="0"/>
    </xf>
    <xf numFmtId="0" fontId="7" fillId="0" borderId="1" xfId="19" applyFont="1" applyBorder="1" applyAlignment="1" applyProtection="1">
      <alignment horizontal="center"/>
      <protection locked="0"/>
    </xf>
    <xf numFmtId="0" fontId="5" fillId="0" borderId="0" xfId="19"/>
    <xf numFmtId="2" fontId="1" fillId="2" borderId="0" xfId="1" applyNumberFormat="1" applyAlignment="1">
      <alignment horizontal="center"/>
    </xf>
    <xf numFmtId="0" fontId="15" fillId="2" borderId="0" xfId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9" fontId="7" fillId="0" borderId="2" xfId="19" applyNumberFormat="1" applyFont="1" applyBorder="1" applyProtection="1">
      <protection locked="0"/>
    </xf>
    <xf numFmtId="49" fontId="7" fillId="0" borderId="3" xfId="19" applyNumberFormat="1" applyFont="1" applyBorder="1" applyProtection="1">
      <protection locked="0"/>
    </xf>
    <xf numFmtId="49" fontId="7" fillId="0" borderId="4" xfId="19" applyNumberFormat="1" applyFont="1" applyBorder="1" applyProtection="1">
      <protection locked="0"/>
    </xf>
    <xf numFmtId="1" fontId="7" fillId="0" borderId="2" xfId="19" applyNumberFormat="1" applyFont="1" applyBorder="1" applyAlignment="1" applyProtection="1">
      <alignment horizontal="center"/>
      <protection locked="0"/>
    </xf>
    <xf numFmtId="1" fontId="7" fillId="0" borderId="3" xfId="19" applyNumberFormat="1" applyFont="1" applyBorder="1" applyAlignment="1" applyProtection="1">
      <alignment horizontal="center"/>
      <protection locked="0"/>
    </xf>
    <xf numFmtId="1" fontId="7" fillId="0" borderId="4" xfId="19" applyNumberFormat="1" applyFont="1" applyBorder="1" applyAlignment="1" applyProtection="1">
      <alignment horizontal="center"/>
      <protection locked="0"/>
    </xf>
    <xf numFmtId="165" fontId="7" fillId="0" borderId="2" xfId="19" applyNumberFormat="1" applyFont="1" applyBorder="1" applyProtection="1">
      <protection locked="0"/>
    </xf>
    <xf numFmtId="165" fontId="7" fillId="0" borderId="4" xfId="19" applyNumberFormat="1" applyFont="1" applyBorder="1" applyProtection="1">
      <protection locked="0"/>
    </xf>
    <xf numFmtId="0" fontId="7" fillId="0" borderId="16" xfId="19" applyFont="1" applyBorder="1" applyAlignment="1">
      <alignment horizontal="center" vertical="center" textRotation="90"/>
    </xf>
    <xf numFmtId="0" fontId="5" fillId="0" borderId="14" xfId="19" applyBorder="1" applyAlignment="1">
      <alignment horizontal="center" vertical="center" textRotation="90"/>
    </xf>
    <xf numFmtId="0" fontId="5" fillId="0" borderId="17" xfId="19" applyBorder="1" applyAlignment="1">
      <alignment horizontal="center" vertical="center" textRotation="90"/>
    </xf>
    <xf numFmtId="0" fontId="5" fillId="0" borderId="3" xfId="19" applyBorder="1"/>
    <xf numFmtId="0" fontId="7" fillId="0" borderId="3" xfId="19" applyFont="1" applyBorder="1"/>
    <xf numFmtId="0" fontId="3" fillId="0" borderId="16" xfId="19" applyFont="1" applyBorder="1" applyAlignment="1" applyProtection="1">
      <alignment textRotation="90"/>
      <protection locked="0"/>
    </xf>
    <xf numFmtId="0" fontId="5" fillId="0" borderId="14" xfId="19" applyBorder="1" applyAlignment="1">
      <alignment textRotation="90"/>
    </xf>
    <xf numFmtId="0" fontId="5" fillId="0" borderId="17" xfId="19" applyBorder="1" applyAlignment="1">
      <alignment textRotation="90"/>
    </xf>
    <xf numFmtId="0" fontId="5" fillId="3" borderId="6" xfId="19" applyFill="1" applyBorder="1"/>
    <xf numFmtId="0" fontId="5" fillId="3" borderId="5" xfId="19" applyFill="1" applyBorder="1"/>
    <xf numFmtId="0" fontId="6" fillId="3" borderId="5" xfId="19" applyFont="1" applyFill="1" applyBorder="1"/>
    <xf numFmtId="0" fontId="5" fillId="3" borderId="7" xfId="19" applyFill="1" applyBorder="1"/>
    <xf numFmtId="0" fontId="5" fillId="3" borderId="8" xfId="19" applyFill="1" applyBorder="1"/>
    <xf numFmtId="0" fontId="5" fillId="3" borderId="0" xfId="19" applyFill="1"/>
    <xf numFmtId="0" fontId="7" fillId="3" borderId="0" xfId="19" applyFont="1" applyFill="1"/>
    <xf numFmtId="0" fontId="5" fillId="3" borderId="9" xfId="19" applyFill="1" applyBorder="1"/>
    <xf numFmtId="0" fontId="8" fillId="3" borderId="0" xfId="19" applyFont="1" applyFill="1"/>
    <xf numFmtId="0" fontId="8" fillId="3" borderId="0" xfId="19" applyFont="1" applyFill="1" applyAlignment="1">
      <alignment wrapText="1"/>
    </xf>
    <xf numFmtId="0" fontId="7" fillId="3" borderId="0" xfId="19" applyFont="1" applyFill="1"/>
    <xf numFmtId="0" fontId="7" fillId="3" borderId="8" xfId="19" applyFont="1" applyFill="1" applyBorder="1"/>
    <xf numFmtId="0" fontId="8" fillId="3" borderId="0" xfId="19" applyFont="1" applyFill="1" applyAlignment="1">
      <alignment wrapText="1"/>
    </xf>
    <xf numFmtId="165" fontId="7" fillId="3" borderId="0" xfId="19" applyNumberFormat="1" applyFont="1" applyFill="1" applyProtection="1">
      <protection locked="0"/>
    </xf>
    <xf numFmtId="0" fontId="16" fillId="3" borderId="0" xfId="19" applyFont="1" applyFill="1" applyAlignment="1">
      <alignment wrapText="1"/>
    </xf>
    <xf numFmtId="0" fontId="17" fillId="3" borderId="0" xfId="19" applyFont="1" applyFill="1"/>
    <xf numFmtId="0" fontId="5" fillId="3" borderId="0" xfId="19" applyFill="1"/>
    <xf numFmtId="0" fontId="8" fillId="3" borderId="6" xfId="19" applyFont="1" applyFill="1" applyBorder="1"/>
    <xf numFmtId="0" fontId="8" fillId="3" borderId="5" xfId="19" applyFont="1" applyFill="1" applyBorder="1"/>
    <xf numFmtId="0" fontId="7" fillId="3" borderId="5" xfId="19" applyFont="1" applyFill="1" applyBorder="1"/>
    <xf numFmtId="49" fontId="3" fillId="3" borderId="5" xfId="19" applyNumberFormat="1" applyFont="1" applyFill="1" applyBorder="1" applyAlignment="1">
      <alignment horizontal="center"/>
    </xf>
    <xf numFmtId="0" fontId="3" fillId="3" borderId="5" xfId="19" applyFont="1" applyFill="1" applyBorder="1" applyAlignment="1">
      <alignment horizontal="center"/>
    </xf>
    <xf numFmtId="0" fontId="5" fillId="3" borderId="5" xfId="19" applyFill="1" applyBorder="1" applyAlignment="1">
      <alignment horizontal="center"/>
    </xf>
    <xf numFmtId="0" fontId="7" fillId="3" borderId="7" xfId="19" applyFont="1" applyFill="1" applyBorder="1"/>
    <xf numFmtId="0" fontId="7" fillId="3" borderId="9" xfId="19" applyFont="1" applyFill="1" applyBorder="1"/>
    <xf numFmtId="0" fontId="8" fillId="3" borderId="10" xfId="19" applyFont="1" applyFill="1" applyBorder="1" applyAlignment="1">
      <alignment vertical="center" wrapText="1"/>
    </xf>
    <xf numFmtId="0" fontId="5" fillId="3" borderId="11" xfId="19" applyFill="1" applyBorder="1" applyAlignment="1">
      <alignment wrapText="1"/>
    </xf>
    <xf numFmtId="0" fontId="3" fillId="3" borderId="11" xfId="19" applyFont="1" applyFill="1" applyBorder="1" applyAlignment="1">
      <alignment horizontal="center" wrapText="1"/>
    </xf>
    <xf numFmtId="0" fontId="8" fillId="3" borderId="11" xfId="19" applyFont="1" applyFill="1" applyBorder="1" applyAlignment="1">
      <alignment wrapText="1"/>
    </xf>
    <xf numFmtId="49" fontId="3" fillId="3" borderId="11" xfId="19" applyNumberFormat="1" applyFont="1" applyFill="1" applyBorder="1" applyAlignment="1">
      <alignment horizontal="center" wrapText="1"/>
    </xf>
    <xf numFmtId="0" fontId="7" fillId="3" borderId="11" xfId="19" applyFont="1" applyFill="1" applyBorder="1"/>
    <xf numFmtId="0" fontId="7" fillId="3" borderId="12" xfId="19" applyFont="1" applyFill="1" applyBorder="1"/>
    <xf numFmtId="0" fontId="7" fillId="3" borderId="13" xfId="19" applyFont="1" applyFill="1" applyBorder="1"/>
    <xf numFmtId="0" fontId="7" fillId="3" borderId="0" xfId="19" applyFont="1" applyFill="1" applyAlignment="1">
      <alignment horizontal="center"/>
    </xf>
    <xf numFmtId="0" fontId="7" fillId="3" borderId="0" xfId="19" applyFont="1" applyFill="1" applyAlignment="1">
      <alignment horizontal="left"/>
    </xf>
    <xf numFmtId="0" fontId="8" fillId="3" borderId="8" xfId="19" applyFont="1" applyFill="1" applyBorder="1"/>
    <xf numFmtId="164" fontId="7" fillId="3" borderId="0" xfId="19" applyNumberFormat="1" applyFont="1" applyFill="1"/>
    <xf numFmtId="0" fontId="7" fillId="3" borderId="0" xfId="19" applyFont="1" applyFill="1" applyAlignment="1">
      <alignment horizontal="center" vertical="top"/>
    </xf>
    <xf numFmtId="164" fontId="7" fillId="3" borderId="0" xfId="19" applyNumberFormat="1" applyFont="1" applyFill="1" applyAlignment="1">
      <alignment horizontal="center"/>
    </xf>
    <xf numFmtId="164" fontId="7" fillId="3" borderId="0" xfId="19" applyNumberFormat="1" applyFont="1" applyFill="1" applyAlignment="1">
      <alignment horizontal="right"/>
    </xf>
    <xf numFmtId="166" fontId="7" fillId="3" borderId="0" xfId="19" applyNumberFormat="1" applyFont="1" applyFill="1"/>
    <xf numFmtId="0" fontId="8" fillId="3" borderId="10" xfId="19" applyFont="1" applyFill="1" applyBorder="1"/>
    <xf numFmtId="166" fontId="7" fillId="3" borderId="11" xfId="19" applyNumberFormat="1" applyFont="1" applyFill="1" applyBorder="1"/>
    <xf numFmtId="0" fontId="7" fillId="3" borderId="11" xfId="19" applyFont="1" applyFill="1" applyBorder="1" applyAlignment="1">
      <alignment horizontal="center"/>
    </xf>
    <xf numFmtId="164" fontId="7" fillId="3" borderId="11" xfId="19" applyNumberFormat="1" applyFont="1" applyFill="1" applyBorder="1"/>
    <xf numFmtId="0" fontId="5" fillId="3" borderId="5" xfId="19" applyFill="1" applyBorder="1" applyProtection="1">
      <protection locked="0"/>
    </xf>
    <xf numFmtId="49" fontId="3" fillId="3" borderId="7" xfId="19" applyNumberFormat="1" applyFont="1" applyFill="1" applyBorder="1"/>
    <xf numFmtId="49" fontId="3" fillId="3" borderId="13" xfId="19" applyNumberFormat="1" applyFont="1" applyFill="1" applyBorder="1"/>
    <xf numFmtId="0" fontId="8" fillId="3" borderId="11" xfId="19" applyFont="1" applyFill="1" applyBorder="1"/>
    <xf numFmtId="49" fontId="3" fillId="3" borderId="11" xfId="19" applyNumberFormat="1" applyFont="1" applyFill="1" applyBorder="1" applyAlignment="1">
      <alignment horizontal="center"/>
    </xf>
    <xf numFmtId="167" fontId="3" fillId="3" borderId="11" xfId="19" applyNumberFormat="1" applyFont="1" applyFill="1" applyBorder="1" applyAlignment="1">
      <alignment horizontal="center"/>
    </xf>
    <xf numFmtId="49" fontId="3" fillId="3" borderId="11" xfId="19" applyNumberFormat="1" applyFont="1" applyFill="1" applyBorder="1"/>
    <xf numFmtId="0" fontId="7" fillId="3" borderId="14" xfId="19" applyFont="1" applyFill="1" applyBorder="1" applyAlignment="1">
      <alignment horizontal="center"/>
    </xf>
    <xf numFmtId="0" fontId="7" fillId="3" borderId="13" xfId="19" applyFont="1" applyFill="1" applyBorder="1" applyAlignment="1">
      <alignment horizontal="center"/>
    </xf>
    <xf numFmtId="0" fontId="7" fillId="3" borderId="12" xfId="19" applyFont="1" applyFill="1" applyBorder="1" applyAlignment="1">
      <alignment horizontal="center"/>
    </xf>
    <xf numFmtId="164" fontId="8" fillId="3" borderId="15" xfId="19" applyNumberFormat="1" applyFont="1" applyFill="1" applyBorder="1" applyAlignment="1">
      <alignment horizontal="center"/>
    </xf>
    <xf numFmtId="0" fontId="9" fillId="3" borderId="0" xfId="19" applyFont="1" applyFill="1"/>
    <xf numFmtId="0" fontId="5" fillId="3" borderId="10" xfId="19" applyFill="1" applyBorder="1"/>
    <xf numFmtId="0" fontId="5" fillId="3" borderId="11" xfId="19" applyFill="1" applyBorder="1"/>
    <xf numFmtId="0" fontId="10" fillId="3" borderId="11" xfId="19" applyFont="1" applyFill="1" applyBorder="1"/>
    <xf numFmtId="0" fontId="18" fillId="3" borderId="11" xfId="19" applyFont="1" applyFill="1" applyBorder="1"/>
    <xf numFmtId="0" fontId="5" fillId="3" borderId="12" xfId="19" applyFill="1" applyBorder="1"/>
    <xf numFmtId="49" fontId="7" fillId="3" borderId="0" xfId="19" applyNumberFormat="1" applyFont="1" applyFill="1"/>
    <xf numFmtId="0" fontId="5" fillId="3" borderId="0" xfId="19" applyFill="1" applyProtection="1">
      <protection locked="0"/>
    </xf>
    <xf numFmtId="0" fontId="3" fillId="3" borderId="0" xfId="19" applyFont="1" applyFill="1"/>
    <xf numFmtId="0" fontId="7" fillId="3" borderId="0" xfId="19" applyFont="1" applyFill="1" applyAlignment="1">
      <alignment horizontal="left" vertical="top"/>
    </xf>
    <xf numFmtId="49" fontId="7" fillId="3" borderId="0" xfId="19" applyNumberFormat="1" applyFont="1" applyFill="1" applyAlignment="1">
      <alignment horizontal="left" vertical="top"/>
    </xf>
    <xf numFmtId="0" fontId="5" fillId="3" borderId="0" xfId="19" applyFill="1" applyAlignment="1">
      <alignment horizontal="left"/>
    </xf>
    <xf numFmtId="0" fontId="12" fillId="3" borderId="1" xfId="19" applyFont="1" applyFill="1" applyBorder="1" applyAlignment="1">
      <alignment horizontal="center" vertical="top"/>
    </xf>
    <xf numFmtId="0" fontId="12" fillId="3" borderId="16" xfId="19" applyFont="1" applyFill="1" applyBorder="1" applyAlignment="1">
      <alignment horizontal="center" vertical="top"/>
    </xf>
    <xf numFmtId="0" fontId="5" fillId="3" borderId="14" xfId="19" applyFill="1" applyBorder="1" applyAlignment="1">
      <alignment horizontal="center" vertical="top"/>
    </xf>
    <xf numFmtId="0" fontId="5" fillId="3" borderId="17" xfId="19" applyFill="1" applyBorder="1" applyAlignment="1">
      <alignment horizontal="center" vertical="top"/>
    </xf>
    <xf numFmtId="0" fontId="7" fillId="3" borderId="0" xfId="19" applyFont="1" applyFill="1" applyProtection="1">
      <protection locked="0"/>
    </xf>
    <xf numFmtId="0" fontId="7" fillId="3" borderId="10" xfId="19" applyFont="1" applyFill="1" applyBorder="1"/>
  </cellXfs>
  <cellStyles count="2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Good" xfId="1" builtinId="26"/>
    <cellStyle name="Normal" xfId="0" builtinId="0"/>
    <cellStyle name="Normal 2" xfId="19" xr:uid="{69273BFA-D702-9341-9A92-55C694A7258A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gwas.org.uk/images/gwastransparentlog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0</xdr:row>
      <xdr:rowOff>257175</xdr:rowOff>
    </xdr:from>
    <xdr:to>
      <xdr:col>25</xdr:col>
      <xdr:colOff>104775</xdr:colOff>
      <xdr:row>5</xdr:row>
      <xdr:rowOff>123824</xdr:rowOff>
    </xdr:to>
    <xdr:pic>
      <xdr:nvPicPr>
        <xdr:cNvPr id="2" name="Picture 1" descr="GWAS Logo">
          <a:extLst>
            <a:ext uri="{FF2B5EF4-FFF2-40B4-BE49-F238E27FC236}">
              <a16:creationId xmlns:a16="http://schemas.microsoft.com/office/drawing/2014/main" id="{0B25B6E3-E818-B74B-8191-508B7BC4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3850" y="257175"/>
          <a:ext cx="3616325" cy="1123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520700</xdr:colOff>
          <xdr:row>48</xdr:row>
          <xdr:rowOff>139700</xdr:rowOff>
        </xdr:from>
        <xdr:to>
          <xdr:col>24</xdr:col>
          <xdr:colOff>787400</xdr:colOff>
          <xdr:row>49</xdr:row>
          <xdr:rowOff>76200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14AC7725-7211-7048-966F-FABCA78F8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482600</xdr:colOff>
          <xdr:row>41</xdr:row>
          <xdr:rowOff>203200</xdr:rowOff>
        </xdr:from>
        <xdr:to>
          <xdr:col>24</xdr:col>
          <xdr:colOff>787400</xdr:colOff>
          <xdr:row>42</xdr:row>
          <xdr:rowOff>203200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FAE88F95-FD83-1F46-8D42-CD5B0DB294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520700</xdr:colOff>
          <xdr:row>48</xdr:row>
          <xdr:rowOff>139700</xdr:rowOff>
        </xdr:from>
        <xdr:to>
          <xdr:col>24</xdr:col>
          <xdr:colOff>787400</xdr:colOff>
          <xdr:row>49</xdr:row>
          <xdr:rowOff>76200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E12CF4B2-121B-E04F-95AD-3F3ABB362A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482600</xdr:colOff>
          <xdr:row>41</xdr:row>
          <xdr:rowOff>203200</xdr:rowOff>
        </xdr:from>
        <xdr:to>
          <xdr:col>24</xdr:col>
          <xdr:colOff>787400</xdr:colOff>
          <xdr:row>42</xdr:row>
          <xdr:rowOff>203200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CB3BAD66-7D2A-194C-ADFA-38AC89A51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6F48-D93D-774C-9DE3-E0AE0415CB20}">
  <dimension ref="A1:J69"/>
  <sheetViews>
    <sheetView tabSelected="1" zoomScale="125" zoomScaleNormal="125" zoomScalePageLayoutView="125" workbookViewId="0">
      <pane ySplit="3" topLeftCell="A4" activePane="bottomLeft" state="frozen"/>
      <selection pane="bottomLeft" activeCell="B73" sqref="B73"/>
    </sheetView>
  </sheetViews>
  <sheetFormatPr baseColWidth="10" defaultRowHeight="16" x14ac:dyDescent="0.2"/>
  <cols>
    <col min="1" max="1" width="25.33203125" customWidth="1"/>
    <col min="2" max="2" width="13.1640625" customWidth="1"/>
    <col min="5" max="5" width="10.6640625" customWidth="1"/>
    <col min="6" max="6" width="6" customWidth="1"/>
  </cols>
  <sheetData>
    <row r="1" spans="1:10" x14ac:dyDescent="0.2">
      <c r="A1" s="9" t="s">
        <v>69</v>
      </c>
    </row>
    <row r="3" spans="1:10" x14ac:dyDescent="0.2">
      <c r="A3" s="16" t="s">
        <v>53</v>
      </c>
      <c r="B3" s="8"/>
      <c r="C3" s="8"/>
      <c r="D3" s="8"/>
      <c r="E3" s="8"/>
      <c r="F3" s="16"/>
      <c r="G3" s="16"/>
    </row>
    <row r="5" spans="1:10" x14ac:dyDescent="0.2">
      <c r="A5" s="9" t="s">
        <v>70</v>
      </c>
    </row>
    <row r="6" spans="1:10" x14ac:dyDescent="0.2">
      <c r="C6" s="17" t="s">
        <v>10</v>
      </c>
      <c r="D6" s="18"/>
      <c r="E6" s="19"/>
      <c r="G6" s="17" t="s">
        <v>7</v>
      </c>
      <c r="H6" s="18"/>
      <c r="I6" s="19"/>
    </row>
    <row r="7" spans="1:10" ht="34" x14ac:dyDescent="0.2">
      <c r="A7" s="6" t="s">
        <v>9</v>
      </c>
      <c r="B7" s="6" t="s">
        <v>6</v>
      </c>
      <c r="C7" s="6" t="s">
        <v>8</v>
      </c>
      <c r="D7" s="6" t="s">
        <v>0</v>
      </c>
      <c r="E7" s="6" t="s">
        <v>1</v>
      </c>
      <c r="G7" s="6" t="s">
        <v>8</v>
      </c>
      <c r="H7" s="6" t="s">
        <v>0</v>
      </c>
      <c r="I7" s="6" t="s">
        <v>1</v>
      </c>
      <c r="J7" s="6" t="s">
        <v>11</v>
      </c>
    </row>
    <row r="9" spans="1:10" x14ac:dyDescent="0.2">
      <c r="A9" t="s">
        <v>2</v>
      </c>
      <c r="B9" s="7"/>
      <c r="C9" s="3">
        <v>13</v>
      </c>
      <c r="D9" s="3">
        <v>2</v>
      </c>
      <c r="E9" s="3">
        <v>3</v>
      </c>
      <c r="G9" s="3">
        <f>$B9*C9</f>
        <v>0</v>
      </c>
      <c r="H9" s="3">
        <f t="shared" ref="H9:I12" si="0">$B9*D9</f>
        <v>0</v>
      </c>
      <c r="I9" s="3">
        <f t="shared" si="0"/>
        <v>0</v>
      </c>
      <c r="J9" s="3"/>
    </row>
    <row r="10" spans="1:10" x14ac:dyDescent="0.2">
      <c r="A10" t="s">
        <v>3</v>
      </c>
      <c r="B10" s="7"/>
      <c r="C10" s="3">
        <v>13</v>
      </c>
      <c r="D10" s="3">
        <v>3</v>
      </c>
      <c r="E10" s="3">
        <v>3</v>
      </c>
      <c r="G10" s="3">
        <f t="shared" ref="G10:G12" si="1">$B10*C10</f>
        <v>0</v>
      </c>
      <c r="H10" s="3">
        <f t="shared" si="0"/>
        <v>0</v>
      </c>
      <c r="I10" s="3">
        <f t="shared" si="0"/>
        <v>0</v>
      </c>
      <c r="J10" s="3"/>
    </row>
    <row r="11" spans="1:10" x14ac:dyDescent="0.2">
      <c r="A11" t="s">
        <v>4</v>
      </c>
      <c r="B11" s="7"/>
      <c r="C11" s="3">
        <v>50</v>
      </c>
      <c r="D11" s="3">
        <v>6</v>
      </c>
      <c r="E11" s="3">
        <v>6</v>
      </c>
      <c r="G11" s="3">
        <f t="shared" si="1"/>
        <v>0</v>
      </c>
      <c r="H11" s="3">
        <f t="shared" si="0"/>
        <v>0</v>
      </c>
      <c r="I11" s="3">
        <f t="shared" si="0"/>
        <v>0</v>
      </c>
      <c r="J11" s="3"/>
    </row>
    <row r="12" spans="1:10" x14ac:dyDescent="0.2">
      <c r="A12" t="s">
        <v>5</v>
      </c>
      <c r="B12" s="7"/>
      <c r="C12" s="3">
        <v>13</v>
      </c>
      <c r="D12" s="3">
        <v>0</v>
      </c>
      <c r="E12" s="3">
        <v>0</v>
      </c>
      <c r="G12" s="3">
        <f t="shared" si="1"/>
        <v>0</v>
      </c>
      <c r="H12" s="3">
        <f t="shared" si="0"/>
        <v>0</v>
      </c>
      <c r="I12" s="3">
        <f t="shared" si="0"/>
        <v>0</v>
      </c>
      <c r="J12" s="3"/>
    </row>
    <row r="13" spans="1:10" x14ac:dyDescent="0.2">
      <c r="B13" s="2">
        <f>SUM(B9:B12)</f>
        <v>0</v>
      </c>
      <c r="C13" s="4"/>
      <c r="D13" s="4"/>
      <c r="E13" s="4"/>
      <c r="G13" s="4">
        <f t="shared" ref="G13:H13" si="2">SUM(G9:G12)</f>
        <v>0</v>
      </c>
      <c r="H13" s="4">
        <f t="shared" si="2"/>
        <v>0</v>
      </c>
      <c r="I13" s="4">
        <f>SUM(I9:I12)</f>
        <v>0</v>
      </c>
      <c r="J13" s="4">
        <f>SUM(G13:I13)</f>
        <v>0</v>
      </c>
    </row>
    <row r="14" spans="1:10" x14ac:dyDescent="0.2">
      <c r="B14" s="5"/>
      <c r="C14" s="3"/>
      <c r="D14" s="3"/>
      <c r="E14" s="3"/>
      <c r="G14" s="3"/>
      <c r="H14" s="3"/>
      <c r="I14" s="3"/>
      <c r="J14" s="3"/>
    </row>
    <row r="16" spans="1:10" x14ac:dyDescent="0.2">
      <c r="A16" s="9" t="s">
        <v>71</v>
      </c>
      <c r="B16" s="1"/>
    </row>
    <row r="17" spans="1:10" x14ac:dyDescent="0.2">
      <c r="B17" s="1"/>
      <c r="C17" s="17" t="s">
        <v>10</v>
      </c>
      <c r="D17" s="18"/>
      <c r="E17" s="19"/>
      <c r="G17" s="20" t="s">
        <v>7</v>
      </c>
      <c r="H17" s="21"/>
      <c r="I17" s="22"/>
    </row>
    <row r="18" spans="1:10" ht="34" x14ac:dyDescent="0.2">
      <c r="A18" s="6" t="s">
        <v>9</v>
      </c>
      <c r="B18" s="6" t="s">
        <v>6</v>
      </c>
      <c r="C18" s="6" t="s">
        <v>8</v>
      </c>
      <c r="D18" s="6" t="s">
        <v>0</v>
      </c>
      <c r="E18" s="6" t="s">
        <v>1</v>
      </c>
      <c r="G18" s="6" t="s">
        <v>8</v>
      </c>
      <c r="H18" s="6" t="s">
        <v>0</v>
      </c>
      <c r="I18" s="6" t="s">
        <v>1</v>
      </c>
      <c r="J18" s="6" t="s">
        <v>11</v>
      </c>
    </row>
    <row r="20" spans="1:10" x14ac:dyDescent="0.2">
      <c r="A20" t="s">
        <v>2</v>
      </c>
      <c r="B20" s="7"/>
      <c r="C20" s="3">
        <v>17</v>
      </c>
      <c r="D20" s="3">
        <v>2</v>
      </c>
      <c r="E20" s="3">
        <v>3</v>
      </c>
      <c r="G20" s="3">
        <f>$B20*C20</f>
        <v>0</v>
      </c>
      <c r="H20" s="3">
        <f t="shared" ref="H20:I23" si="3">$B20*D20</f>
        <v>0</v>
      </c>
      <c r="I20" s="3">
        <f t="shared" si="3"/>
        <v>0</v>
      </c>
      <c r="J20" s="3"/>
    </row>
    <row r="21" spans="1:10" x14ac:dyDescent="0.2">
      <c r="A21" t="s">
        <v>3</v>
      </c>
      <c r="B21" s="7"/>
      <c r="C21" s="3">
        <v>17</v>
      </c>
      <c r="D21" s="3">
        <v>3</v>
      </c>
      <c r="E21" s="3">
        <v>3</v>
      </c>
      <c r="G21" s="3">
        <f t="shared" ref="G21:G23" si="4">$B21*C21</f>
        <v>0</v>
      </c>
      <c r="H21" s="3">
        <f t="shared" si="3"/>
        <v>0</v>
      </c>
      <c r="I21" s="3">
        <f t="shared" si="3"/>
        <v>0</v>
      </c>
      <c r="J21" s="3"/>
    </row>
    <row r="22" spans="1:10" x14ac:dyDescent="0.2">
      <c r="A22" t="s">
        <v>4</v>
      </c>
      <c r="B22" s="7"/>
      <c r="C22" s="3">
        <v>53</v>
      </c>
      <c r="D22" s="3">
        <v>6</v>
      </c>
      <c r="E22" s="3">
        <v>6</v>
      </c>
      <c r="G22" s="3">
        <f t="shared" si="4"/>
        <v>0</v>
      </c>
      <c r="H22" s="3">
        <f t="shared" si="3"/>
        <v>0</v>
      </c>
      <c r="I22" s="3">
        <f t="shared" si="3"/>
        <v>0</v>
      </c>
      <c r="J22" s="3"/>
    </row>
    <row r="23" spans="1:10" x14ac:dyDescent="0.2">
      <c r="A23" t="s">
        <v>5</v>
      </c>
      <c r="B23" s="7"/>
      <c r="C23" s="3">
        <v>17</v>
      </c>
      <c r="D23" s="3">
        <v>0</v>
      </c>
      <c r="E23" s="3">
        <v>0</v>
      </c>
      <c r="G23" s="3">
        <f t="shared" si="4"/>
        <v>0</v>
      </c>
      <c r="H23" s="3">
        <f t="shared" si="3"/>
        <v>0</v>
      </c>
      <c r="I23" s="3">
        <f t="shared" si="3"/>
        <v>0</v>
      </c>
      <c r="J23" s="3"/>
    </row>
    <row r="24" spans="1:10" x14ac:dyDescent="0.2">
      <c r="B24" s="2">
        <f>SUM(B20:B23)</f>
        <v>0</v>
      </c>
      <c r="C24" s="4"/>
      <c r="D24" s="4"/>
      <c r="E24" s="4"/>
      <c r="G24" s="4">
        <f t="shared" ref="G24:I24" si="5">SUM(G20:G23)</f>
        <v>0</v>
      </c>
      <c r="H24" s="4">
        <f t="shared" si="5"/>
        <v>0</v>
      </c>
      <c r="I24" s="4">
        <f t="shared" si="5"/>
        <v>0</v>
      </c>
      <c r="J24" s="4">
        <f>SUM(G24:I24)</f>
        <v>0</v>
      </c>
    </row>
    <row r="25" spans="1:10" x14ac:dyDescent="0.2">
      <c r="B25" s="1"/>
    </row>
    <row r="26" spans="1:10" x14ac:dyDescent="0.2">
      <c r="B26" s="1"/>
    </row>
    <row r="27" spans="1:10" x14ac:dyDescent="0.2">
      <c r="A27" s="9" t="s">
        <v>72</v>
      </c>
      <c r="B27" s="1"/>
    </row>
    <row r="28" spans="1:10" x14ac:dyDescent="0.2">
      <c r="B28" s="1"/>
      <c r="C28" s="17" t="s">
        <v>10</v>
      </c>
      <c r="D28" s="18"/>
      <c r="E28" s="19"/>
      <c r="G28" s="20" t="s">
        <v>7</v>
      </c>
      <c r="H28" s="21"/>
      <c r="I28" s="22"/>
    </row>
    <row r="29" spans="1:10" ht="34" x14ac:dyDescent="0.2">
      <c r="A29" s="6" t="s">
        <v>9</v>
      </c>
      <c r="B29" s="6" t="s">
        <v>6</v>
      </c>
      <c r="C29" s="6" t="s">
        <v>8</v>
      </c>
      <c r="D29" s="6" t="s">
        <v>0</v>
      </c>
      <c r="E29" s="6" t="s">
        <v>1</v>
      </c>
      <c r="G29" s="6" t="s">
        <v>8</v>
      </c>
      <c r="H29" s="6" t="s">
        <v>0</v>
      </c>
      <c r="I29" s="6" t="s">
        <v>1</v>
      </c>
      <c r="J29" s="6" t="s">
        <v>11</v>
      </c>
    </row>
    <row r="31" spans="1:10" x14ac:dyDescent="0.2">
      <c r="A31" t="s">
        <v>2</v>
      </c>
      <c r="B31" s="7"/>
      <c r="C31" s="3">
        <v>9</v>
      </c>
      <c r="D31" s="3">
        <v>1</v>
      </c>
      <c r="E31" s="3">
        <v>1.5</v>
      </c>
      <c r="G31" s="3">
        <f>$B31*C31</f>
        <v>0</v>
      </c>
      <c r="H31" s="3">
        <f t="shared" ref="H31:I34" si="6">$B31*D31</f>
        <v>0</v>
      </c>
      <c r="I31" s="3">
        <f t="shared" si="6"/>
        <v>0</v>
      </c>
      <c r="J31" s="3"/>
    </row>
    <row r="32" spans="1:10" x14ac:dyDescent="0.2">
      <c r="A32" t="s">
        <v>3</v>
      </c>
      <c r="B32" s="7"/>
      <c r="C32" s="3">
        <v>9</v>
      </c>
      <c r="D32" s="3">
        <v>1.5</v>
      </c>
      <c r="E32" s="3">
        <v>1.5</v>
      </c>
      <c r="G32" s="3">
        <f t="shared" ref="G32:G34" si="7">$B32*C32</f>
        <v>0</v>
      </c>
      <c r="H32" s="3">
        <f t="shared" si="6"/>
        <v>0</v>
      </c>
      <c r="I32" s="3">
        <f t="shared" si="6"/>
        <v>0</v>
      </c>
      <c r="J32" s="3"/>
    </row>
    <row r="33" spans="1:10" x14ac:dyDescent="0.2">
      <c r="A33" t="s">
        <v>4</v>
      </c>
      <c r="B33" s="7"/>
      <c r="C33" s="3">
        <v>27</v>
      </c>
      <c r="D33" s="3">
        <v>3</v>
      </c>
      <c r="E33" s="3">
        <v>3</v>
      </c>
      <c r="G33" s="3">
        <f t="shared" si="7"/>
        <v>0</v>
      </c>
      <c r="H33" s="3">
        <f t="shared" si="6"/>
        <v>0</v>
      </c>
      <c r="I33" s="3">
        <f t="shared" si="6"/>
        <v>0</v>
      </c>
      <c r="J33" s="3"/>
    </row>
    <row r="34" spans="1:10" x14ac:dyDescent="0.2">
      <c r="A34" t="s">
        <v>5</v>
      </c>
      <c r="B34" s="7"/>
      <c r="C34" s="3">
        <v>9</v>
      </c>
      <c r="D34" s="3">
        <f>($B34*C55)/2</f>
        <v>0</v>
      </c>
      <c r="E34" s="3">
        <f>($B34*D55)/2</f>
        <v>0</v>
      </c>
      <c r="G34" s="3">
        <f t="shared" si="7"/>
        <v>0</v>
      </c>
      <c r="H34" s="3">
        <f t="shared" si="6"/>
        <v>0</v>
      </c>
      <c r="I34" s="3">
        <f t="shared" si="6"/>
        <v>0</v>
      </c>
      <c r="J34" s="3"/>
    </row>
    <row r="35" spans="1:10" x14ac:dyDescent="0.2">
      <c r="B35" s="2">
        <f>SUM(B31:B34)</f>
        <v>0</v>
      </c>
      <c r="C35" s="4"/>
      <c r="D35" s="4"/>
      <c r="E35" s="4"/>
      <c r="G35" s="4">
        <f t="shared" ref="G35:I35" si="8">SUM(G31:G34)</f>
        <v>0</v>
      </c>
      <c r="H35" s="4">
        <f t="shared" si="8"/>
        <v>0</v>
      </c>
      <c r="I35" s="4">
        <f t="shared" si="8"/>
        <v>0</v>
      </c>
      <c r="J35" s="4">
        <f>SUM(G35:I35)</f>
        <v>0</v>
      </c>
    </row>
    <row r="38" spans="1:10" x14ac:dyDescent="0.2">
      <c r="A38" s="9" t="s">
        <v>73</v>
      </c>
      <c r="B38" s="1"/>
    </row>
    <row r="39" spans="1:10" x14ac:dyDescent="0.2">
      <c r="B39" s="1"/>
      <c r="C39" s="17" t="s">
        <v>10</v>
      </c>
      <c r="D39" s="18"/>
      <c r="E39" s="19"/>
      <c r="G39" s="20" t="s">
        <v>7</v>
      </c>
      <c r="H39" s="21"/>
      <c r="I39" s="22"/>
    </row>
    <row r="40" spans="1:10" ht="34" x14ac:dyDescent="0.2">
      <c r="A40" s="6" t="s">
        <v>9</v>
      </c>
      <c r="B40" s="6" t="s">
        <v>6</v>
      </c>
      <c r="C40" s="6" t="s">
        <v>8</v>
      </c>
      <c r="D40" s="6" t="s">
        <v>0</v>
      </c>
      <c r="E40" s="6" t="s">
        <v>1</v>
      </c>
      <c r="G40" s="6" t="s">
        <v>8</v>
      </c>
      <c r="H40" s="6" t="s">
        <v>0</v>
      </c>
      <c r="I40" s="6" t="s">
        <v>1</v>
      </c>
      <c r="J40" s="6" t="s">
        <v>11</v>
      </c>
    </row>
    <row r="42" spans="1:10" x14ac:dyDescent="0.2">
      <c r="A42" t="s">
        <v>2</v>
      </c>
      <c r="B42" s="7"/>
      <c r="C42" s="3">
        <v>6</v>
      </c>
      <c r="D42" s="3">
        <v>0.5</v>
      </c>
      <c r="E42" s="3">
        <v>0.75</v>
      </c>
      <c r="G42" s="3">
        <f>$B42*C42</f>
        <v>0</v>
      </c>
      <c r="H42" s="3">
        <f t="shared" ref="H42:I45" si="9">$B42*D42</f>
        <v>0</v>
      </c>
      <c r="I42" s="3">
        <f t="shared" si="9"/>
        <v>0</v>
      </c>
      <c r="J42" s="3"/>
    </row>
    <row r="43" spans="1:10" x14ac:dyDescent="0.2">
      <c r="A43" t="s">
        <v>3</v>
      </c>
      <c r="B43" s="7"/>
      <c r="C43" s="3">
        <v>6</v>
      </c>
      <c r="D43" s="3">
        <v>0.75</v>
      </c>
      <c r="E43" s="3">
        <v>0.75</v>
      </c>
      <c r="G43" s="3">
        <f t="shared" ref="G43:G45" si="10">$B43*C43</f>
        <v>0</v>
      </c>
      <c r="H43" s="3">
        <f t="shared" si="9"/>
        <v>0</v>
      </c>
      <c r="I43" s="3">
        <f t="shared" si="9"/>
        <v>0</v>
      </c>
      <c r="J43" s="3"/>
    </row>
    <row r="44" spans="1:10" x14ac:dyDescent="0.2">
      <c r="A44" t="s">
        <v>4</v>
      </c>
      <c r="B44" s="7"/>
      <c r="C44" s="3">
        <v>14</v>
      </c>
      <c r="D44" s="3">
        <v>1.5</v>
      </c>
      <c r="E44" s="3">
        <v>1.5</v>
      </c>
      <c r="G44" s="3">
        <f t="shared" si="10"/>
        <v>0</v>
      </c>
      <c r="H44" s="3">
        <f t="shared" si="9"/>
        <v>0</v>
      </c>
      <c r="I44" s="3">
        <f t="shared" si="9"/>
        <v>0</v>
      </c>
      <c r="J44" s="3"/>
    </row>
    <row r="45" spans="1:10" x14ac:dyDescent="0.2">
      <c r="A45" t="s">
        <v>5</v>
      </c>
      <c r="B45" s="7"/>
      <c r="C45" s="3">
        <v>6</v>
      </c>
      <c r="D45" s="3">
        <f>($B45*C66)/2</f>
        <v>0</v>
      </c>
      <c r="E45" s="3">
        <f>($B45*D66)/2</f>
        <v>0</v>
      </c>
      <c r="G45" s="3">
        <f t="shared" si="10"/>
        <v>0</v>
      </c>
      <c r="H45" s="3">
        <f t="shared" si="9"/>
        <v>0</v>
      </c>
      <c r="I45" s="3">
        <f t="shared" si="9"/>
        <v>0</v>
      </c>
      <c r="J45" s="3"/>
    </row>
    <row r="46" spans="1:10" x14ac:dyDescent="0.2">
      <c r="B46" s="2">
        <f>SUM(B42:B45)</f>
        <v>0</v>
      </c>
      <c r="C46" s="4"/>
      <c r="D46" s="4"/>
      <c r="E46" s="4"/>
      <c r="G46" s="4">
        <f t="shared" ref="G46:I46" si="11">SUM(G42:G45)</f>
        <v>0</v>
      </c>
      <c r="H46" s="4">
        <f t="shared" si="11"/>
        <v>0</v>
      </c>
      <c r="I46" s="4">
        <f t="shared" si="11"/>
        <v>0</v>
      </c>
      <c r="J46" s="4">
        <f>SUM(G46:I46)</f>
        <v>0</v>
      </c>
    </row>
    <row r="49" spans="1:10" x14ac:dyDescent="0.2">
      <c r="A49" s="9" t="s">
        <v>74</v>
      </c>
      <c r="B49" s="1"/>
    </row>
    <row r="50" spans="1:10" x14ac:dyDescent="0.2">
      <c r="B50" s="1"/>
      <c r="C50" s="17" t="s">
        <v>10</v>
      </c>
      <c r="D50" s="18"/>
      <c r="E50" s="19"/>
      <c r="G50" s="20" t="s">
        <v>7</v>
      </c>
      <c r="H50" s="21"/>
      <c r="I50" s="22"/>
    </row>
    <row r="51" spans="1:10" ht="34" x14ac:dyDescent="0.2">
      <c r="A51" s="6" t="s">
        <v>9</v>
      </c>
      <c r="B51" s="6" t="s">
        <v>6</v>
      </c>
      <c r="C51" s="6" t="s">
        <v>8</v>
      </c>
      <c r="D51" s="6" t="s">
        <v>0</v>
      </c>
      <c r="E51" s="6" t="s">
        <v>1</v>
      </c>
      <c r="G51" s="6" t="s">
        <v>8</v>
      </c>
      <c r="H51" s="6" t="s">
        <v>0</v>
      </c>
      <c r="I51" s="6" t="s">
        <v>1</v>
      </c>
      <c r="J51" s="6" t="s">
        <v>11</v>
      </c>
    </row>
    <row r="53" spans="1:10" x14ac:dyDescent="0.2">
      <c r="A53" t="s">
        <v>2</v>
      </c>
      <c r="B53" s="7"/>
      <c r="C53" s="3">
        <f>($B53*B74)/2</f>
        <v>0</v>
      </c>
      <c r="D53" s="3">
        <v>0</v>
      </c>
      <c r="E53" s="3">
        <v>0</v>
      </c>
      <c r="G53" s="3">
        <f>$B53*C53</f>
        <v>0</v>
      </c>
      <c r="H53" s="3">
        <f t="shared" ref="H53:I56" si="12">$B53*D53</f>
        <v>0</v>
      </c>
      <c r="I53" s="3">
        <f t="shared" si="12"/>
        <v>0</v>
      </c>
      <c r="J53" s="3"/>
    </row>
    <row r="54" spans="1:10" x14ac:dyDescent="0.2">
      <c r="A54" t="s">
        <v>3</v>
      </c>
      <c r="B54" s="7"/>
      <c r="C54" s="3">
        <f>($B54*B75)/2</f>
        <v>0</v>
      </c>
      <c r="D54" s="3">
        <v>0</v>
      </c>
      <c r="E54" s="3">
        <v>0</v>
      </c>
      <c r="G54" s="3">
        <f t="shared" ref="G54:G56" si="13">$B54*C54</f>
        <v>0</v>
      </c>
      <c r="H54" s="3">
        <f t="shared" si="12"/>
        <v>0</v>
      </c>
      <c r="I54" s="3">
        <f t="shared" si="12"/>
        <v>0</v>
      </c>
      <c r="J54" s="3"/>
    </row>
    <row r="55" spans="1:10" x14ac:dyDescent="0.2">
      <c r="A55" t="s">
        <v>4</v>
      </c>
      <c r="B55" s="7"/>
      <c r="C55" s="3">
        <f>($B55*B76)/2</f>
        <v>0</v>
      </c>
      <c r="D55" s="3">
        <v>0</v>
      </c>
      <c r="E55" s="3">
        <v>0</v>
      </c>
      <c r="G55" s="3">
        <f t="shared" si="13"/>
        <v>0</v>
      </c>
      <c r="H55" s="3">
        <f t="shared" si="12"/>
        <v>0</v>
      </c>
      <c r="I55" s="3">
        <f t="shared" si="12"/>
        <v>0</v>
      </c>
      <c r="J55" s="3"/>
    </row>
    <row r="56" spans="1:10" x14ac:dyDescent="0.2">
      <c r="A56" t="s">
        <v>5</v>
      </c>
      <c r="B56" s="7"/>
      <c r="C56" s="3">
        <f>($B56*B77)/2</f>
        <v>0</v>
      </c>
      <c r="D56" s="3">
        <f>($B56*C77)/2</f>
        <v>0</v>
      </c>
      <c r="E56" s="3">
        <f>($B56*D77)/2</f>
        <v>0</v>
      </c>
      <c r="G56" s="3">
        <f t="shared" si="13"/>
        <v>0</v>
      </c>
      <c r="H56" s="3">
        <f t="shared" si="12"/>
        <v>0</v>
      </c>
      <c r="I56" s="3">
        <f t="shared" si="12"/>
        <v>0</v>
      </c>
      <c r="J56" s="3"/>
    </row>
    <row r="57" spans="1:10" x14ac:dyDescent="0.2">
      <c r="B57" s="2">
        <f>SUM(B53:B56)</f>
        <v>0</v>
      </c>
      <c r="C57" s="4"/>
      <c r="D57" s="4"/>
      <c r="E57" s="4"/>
      <c r="G57" s="4">
        <f t="shared" ref="G57:I57" si="14">SUM(G53:G56)</f>
        <v>0</v>
      </c>
      <c r="H57" s="4">
        <f t="shared" si="14"/>
        <v>0</v>
      </c>
      <c r="I57" s="4">
        <f t="shared" si="14"/>
        <v>0</v>
      </c>
      <c r="J57" s="4">
        <f>SUM(G57:I57)</f>
        <v>0</v>
      </c>
    </row>
    <row r="61" spans="1:10" x14ac:dyDescent="0.2">
      <c r="A61" s="9" t="s">
        <v>12</v>
      </c>
    </row>
    <row r="63" spans="1:10" ht="34" x14ac:dyDescent="0.2">
      <c r="A63" s="6" t="s">
        <v>9</v>
      </c>
      <c r="B63" s="6" t="s">
        <v>6</v>
      </c>
      <c r="G63" s="10" t="s">
        <v>8</v>
      </c>
      <c r="H63" s="10" t="s">
        <v>0</v>
      </c>
      <c r="I63" s="10" t="s">
        <v>1</v>
      </c>
      <c r="J63" s="6" t="s">
        <v>11</v>
      </c>
    </row>
    <row r="64" spans="1:10" x14ac:dyDescent="0.2">
      <c r="G64" s="9"/>
      <c r="H64" s="9"/>
      <c r="I64" s="9"/>
      <c r="J64" s="9"/>
    </row>
    <row r="65" spans="1:10" x14ac:dyDescent="0.2">
      <c r="A65" t="s">
        <v>2</v>
      </c>
      <c r="B65" s="7">
        <f>B9+B20+B31+B42+B53</f>
        <v>0</v>
      </c>
      <c r="G65" s="15">
        <f t="shared" ref="G65:I68" si="15">G9+G20+G31+G42+G53</f>
        <v>0</v>
      </c>
      <c r="H65" s="15">
        <f t="shared" si="15"/>
        <v>0</v>
      </c>
      <c r="I65" s="15">
        <f t="shared" si="15"/>
        <v>0</v>
      </c>
      <c r="J65" s="7"/>
    </row>
    <row r="66" spans="1:10" x14ac:dyDescent="0.2">
      <c r="A66" t="s">
        <v>3</v>
      </c>
      <c r="B66" s="7">
        <f t="shared" ref="B66:B68" si="16">B10+B21+B32+B43+B54</f>
        <v>0</v>
      </c>
      <c r="G66" s="15">
        <f t="shared" si="15"/>
        <v>0</v>
      </c>
      <c r="H66" s="15">
        <f t="shared" si="15"/>
        <v>0</v>
      </c>
      <c r="I66" s="15">
        <f t="shared" si="15"/>
        <v>0</v>
      </c>
      <c r="J66" s="7"/>
    </row>
    <row r="67" spans="1:10" x14ac:dyDescent="0.2">
      <c r="A67" t="s">
        <v>4</v>
      </c>
      <c r="B67" s="7">
        <f t="shared" si="16"/>
        <v>0</v>
      </c>
      <c r="G67" s="15">
        <f t="shared" si="15"/>
        <v>0</v>
      </c>
      <c r="H67" s="15">
        <f t="shared" si="15"/>
        <v>0</v>
      </c>
      <c r="I67" s="15">
        <f t="shared" si="15"/>
        <v>0</v>
      </c>
      <c r="J67" s="7"/>
    </row>
    <row r="68" spans="1:10" x14ac:dyDescent="0.2">
      <c r="A68" t="s">
        <v>5</v>
      </c>
      <c r="B68" s="7">
        <f t="shared" si="16"/>
        <v>0</v>
      </c>
      <c r="G68" s="15">
        <f t="shared" si="15"/>
        <v>0</v>
      </c>
      <c r="H68" s="15">
        <f t="shared" si="15"/>
        <v>0</v>
      </c>
      <c r="I68" s="15">
        <f t="shared" si="15"/>
        <v>0</v>
      </c>
      <c r="J68" s="7"/>
    </row>
    <row r="69" spans="1:10" x14ac:dyDescent="0.2">
      <c r="B69" s="2">
        <f>SUM(B65:B68)</f>
        <v>0</v>
      </c>
      <c r="G69" s="11">
        <f t="shared" ref="G69:I69" si="17">SUM(G65:G68)</f>
        <v>0</v>
      </c>
      <c r="H69" s="11">
        <f t="shared" si="17"/>
        <v>0</v>
      </c>
      <c r="I69" s="11">
        <f t="shared" si="17"/>
        <v>0</v>
      </c>
      <c r="J69" s="11">
        <f>SUM(G69:I69)</f>
        <v>0</v>
      </c>
    </row>
  </sheetData>
  <mergeCells count="10">
    <mergeCell ref="C39:E39"/>
    <mergeCell ref="G39:I39"/>
    <mergeCell ref="C50:E50"/>
    <mergeCell ref="G50:I50"/>
    <mergeCell ref="C6:E6"/>
    <mergeCell ref="G6:I6"/>
    <mergeCell ref="C17:E17"/>
    <mergeCell ref="G17:I17"/>
    <mergeCell ref="C28:E28"/>
    <mergeCell ref="G28:I28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0EB1-9703-3048-BF96-89A5312097D4}">
  <sheetPr>
    <pageSetUpPr fitToPage="1"/>
  </sheetPr>
  <dimension ref="A1:Z71"/>
  <sheetViews>
    <sheetView workbookViewId="0">
      <selection activeCell="V24" sqref="V24:V28"/>
    </sheetView>
  </sheetViews>
  <sheetFormatPr baseColWidth="10" defaultColWidth="9.1640625" defaultRowHeight="15" x14ac:dyDescent="0.2"/>
  <cols>
    <col min="1" max="1" width="3.1640625" style="12" customWidth="1"/>
    <col min="2" max="2" width="3.33203125" style="12" customWidth="1"/>
    <col min="3" max="3" width="12.5" style="12" customWidth="1"/>
    <col min="4" max="4" width="9.33203125" style="12" customWidth="1"/>
    <col min="5" max="6" width="9.1640625" style="12"/>
    <col min="7" max="7" width="10.83203125" style="12" customWidth="1"/>
    <col min="8" max="8" width="9.1640625" style="12"/>
    <col min="9" max="9" width="3.5" style="12" customWidth="1"/>
    <col min="10" max="10" width="9" style="12" customWidth="1"/>
    <col min="11" max="11" width="6.5" style="12" customWidth="1"/>
    <col min="12" max="12" width="8.6640625" style="12" customWidth="1"/>
    <col min="13" max="13" width="3.6640625" style="12" customWidth="1"/>
    <col min="14" max="14" width="9" style="12" customWidth="1"/>
    <col min="15" max="15" width="5.5" style="12" customWidth="1"/>
    <col min="16" max="16" width="9.1640625" style="12"/>
    <col min="17" max="17" width="3.6640625" style="12" customWidth="1"/>
    <col min="18" max="18" width="9" style="12" customWidth="1"/>
    <col min="19" max="19" width="5.6640625" style="12" customWidth="1"/>
    <col min="20" max="20" width="9" style="12" customWidth="1"/>
    <col min="21" max="21" width="3.5" style="12" customWidth="1"/>
    <col min="22" max="22" width="9" style="12" customWidth="1"/>
    <col min="23" max="23" width="2.33203125" style="12" customWidth="1"/>
    <col min="24" max="24" width="2.6640625" style="12" customWidth="1"/>
    <col min="25" max="25" width="17.1640625" style="12" customWidth="1"/>
    <col min="26" max="16384" width="9.1640625" style="12"/>
  </cols>
  <sheetData>
    <row r="1" spans="1:26" ht="31" x14ac:dyDescent="0.35">
      <c r="A1" s="39"/>
      <c r="B1" s="40"/>
      <c r="C1" s="41" t="s">
        <v>75</v>
      </c>
      <c r="D1" s="41"/>
      <c r="E1" s="41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2"/>
    </row>
    <row r="2" spans="1:26" ht="17" x14ac:dyDescent="0.2">
      <c r="A2" s="43"/>
      <c r="B2" s="44"/>
      <c r="C2" s="45" t="s">
        <v>76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4"/>
      <c r="T2" s="44"/>
      <c r="U2" s="44"/>
      <c r="V2" s="44"/>
      <c r="W2" s="44"/>
      <c r="X2" s="44"/>
      <c r="Y2" s="44"/>
      <c r="Z2" s="46"/>
    </row>
    <row r="3" spans="1:26" ht="17" x14ac:dyDescent="0.2">
      <c r="A3" s="43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4"/>
      <c r="T3" s="44"/>
      <c r="U3" s="44"/>
      <c r="V3" s="44"/>
      <c r="W3" s="44"/>
      <c r="X3" s="44"/>
      <c r="Y3" s="44"/>
      <c r="Z3" s="46"/>
    </row>
    <row r="4" spans="1:26" ht="17" x14ac:dyDescent="0.2">
      <c r="A4" s="43"/>
      <c r="B4" s="44"/>
      <c r="C4" s="47" t="s">
        <v>13</v>
      </c>
      <c r="D4" s="23"/>
      <c r="E4" s="24"/>
      <c r="F4" s="24"/>
      <c r="G4" s="24"/>
      <c r="H4" s="25"/>
      <c r="I4" s="45"/>
      <c r="J4" s="45"/>
      <c r="K4" s="45"/>
      <c r="L4" s="45"/>
      <c r="M4" s="45"/>
      <c r="N4" s="45"/>
      <c r="O4" s="45"/>
      <c r="P4" s="45"/>
      <c r="Q4" s="45"/>
      <c r="R4" s="45"/>
      <c r="S4" s="44"/>
      <c r="T4" s="44"/>
      <c r="U4" s="44"/>
      <c r="V4" s="44"/>
      <c r="W4" s="44"/>
      <c r="X4" s="44"/>
      <c r="Y4" s="44"/>
      <c r="Z4" s="46"/>
    </row>
    <row r="5" spans="1:26" ht="17" x14ac:dyDescent="0.2">
      <c r="A5" s="43"/>
      <c r="B5" s="44"/>
      <c r="C5" s="47" t="s">
        <v>14</v>
      </c>
      <c r="D5" s="26"/>
      <c r="E5" s="27"/>
      <c r="F5" s="27"/>
      <c r="G5" s="27"/>
      <c r="H5" s="28"/>
      <c r="I5" s="45"/>
      <c r="J5" s="45"/>
      <c r="K5" s="45"/>
      <c r="L5" s="45"/>
      <c r="M5" s="45"/>
      <c r="N5" s="45"/>
      <c r="O5" s="45"/>
      <c r="P5" s="45"/>
      <c r="Q5" s="45"/>
      <c r="R5" s="45"/>
      <c r="S5" s="44"/>
      <c r="T5" s="44"/>
      <c r="U5" s="44"/>
      <c r="V5" s="44"/>
      <c r="W5" s="44"/>
      <c r="X5" s="44"/>
      <c r="Y5" s="44"/>
      <c r="Z5" s="46"/>
    </row>
    <row r="6" spans="1:26" ht="17" x14ac:dyDescent="0.2">
      <c r="A6" s="43"/>
      <c r="B6" s="44"/>
      <c r="C6" s="47" t="s">
        <v>15</v>
      </c>
      <c r="D6" s="26"/>
      <c r="E6" s="27"/>
      <c r="F6" s="27"/>
      <c r="G6" s="27"/>
      <c r="H6" s="28"/>
      <c r="I6" s="45"/>
      <c r="J6" s="45"/>
      <c r="K6" s="45"/>
      <c r="L6" s="45"/>
      <c r="M6" s="45"/>
      <c r="N6" s="45"/>
      <c r="O6" s="45"/>
      <c r="P6" s="45"/>
      <c r="Q6" s="45"/>
      <c r="R6" s="45"/>
      <c r="S6" s="44"/>
      <c r="T6" s="44"/>
      <c r="U6" s="44"/>
      <c r="V6" s="44"/>
      <c r="W6" s="44"/>
      <c r="X6" s="44"/>
      <c r="Y6" s="44"/>
      <c r="Z6" s="46"/>
    </row>
    <row r="7" spans="1:26" ht="17" x14ac:dyDescent="0.2">
      <c r="A7" s="43"/>
      <c r="B7" s="44"/>
      <c r="C7" s="48" t="s">
        <v>16</v>
      </c>
      <c r="D7" s="49"/>
      <c r="E7" s="49"/>
      <c r="F7" s="49"/>
      <c r="G7" s="29"/>
      <c r="H7" s="30"/>
      <c r="I7" s="50"/>
      <c r="J7" s="51"/>
      <c r="K7" s="45"/>
      <c r="L7" s="45"/>
      <c r="M7" s="45"/>
      <c r="N7" s="45"/>
      <c r="O7" s="45"/>
      <c r="P7" s="45"/>
      <c r="Q7" s="45"/>
      <c r="R7" s="45"/>
      <c r="S7" s="44"/>
      <c r="T7" s="44"/>
      <c r="U7" s="44"/>
      <c r="V7" s="44"/>
      <c r="W7" s="44"/>
      <c r="X7" s="44"/>
      <c r="Y7" s="44"/>
      <c r="Z7" s="46"/>
    </row>
    <row r="8" spans="1:26" ht="9.75" customHeight="1" x14ac:dyDescent="0.2">
      <c r="A8" s="43"/>
      <c r="B8" s="44"/>
      <c r="C8" s="51"/>
      <c r="D8" s="45"/>
      <c r="E8" s="45"/>
      <c r="F8" s="45"/>
      <c r="G8" s="52"/>
      <c r="H8" s="52"/>
      <c r="I8" s="45"/>
      <c r="J8" s="51"/>
      <c r="K8" s="45"/>
      <c r="L8" s="45"/>
      <c r="M8" s="45"/>
      <c r="N8" s="45"/>
      <c r="O8" s="45"/>
      <c r="P8" s="45"/>
      <c r="Q8" s="45"/>
      <c r="R8" s="45"/>
      <c r="S8" s="44"/>
      <c r="T8" s="44"/>
      <c r="U8" s="44"/>
      <c r="V8" s="44"/>
      <c r="W8" s="44"/>
      <c r="X8" s="44"/>
      <c r="Y8" s="44"/>
      <c r="Z8" s="46"/>
    </row>
    <row r="9" spans="1:26" ht="21" x14ac:dyDescent="0.25">
      <c r="A9" s="43"/>
      <c r="B9" s="44"/>
      <c r="C9" s="53" t="s">
        <v>77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  <c r="R9" s="55"/>
      <c r="S9" s="55"/>
      <c r="T9" s="44"/>
      <c r="U9" s="44"/>
      <c r="V9" s="44"/>
      <c r="W9" s="44"/>
      <c r="X9" s="44"/>
      <c r="Y9" s="44"/>
      <c r="Z9" s="46"/>
    </row>
    <row r="10" spans="1:26" ht="8.25" customHeight="1" x14ac:dyDescent="0.2">
      <c r="A10" s="43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4"/>
      <c r="T10" s="44"/>
      <c r="U10" s="44"/>
      <c r="V10" s="44"/>
      <c r="W10" s="44"/>
      <c r="X10" s="44"/>
      <c r="Y10" s="44"/>
      <c r="Z10" s="46"/>
    </row>
    <row r="11" spans="1:26" ht="17" x14ac:dyDescent="0.2">
      <c r="A11" s="43"/>
      <c r="B11" s="44"/>
      <c r="C11" s="56" t="s">
        <v>78</v>
      </c>
      <c r="D11" s="57"/>
      <c r="E11" s="57"/>
      <c r="F11" s="57"/>
      <c r="G11" s="58"/>
      <c r="H11" s="59" t="s">
        <v>79</v>
      </c>
      <c r="I11" s="59"/>
      <c r="J11" s="59"/>
      <c r="K11" s="58"/>
      <c r="L11" s="60"/>
      <c r="M11" s="61"/>
      <c r="N11" s="61"/>
      <c r="O11" s="58"/>
      <c r="P11" s="58"/>
      <c r="Q11" s="58"/>
      <c r="R11" s="58"/>
      <c r="S11" s="58"/>
      <c r="T11" s="58"/>
      <c r="U11" s="58"/>
      <c r="V11" s="58"/>
      <c r="W11" s="62"/>
      <c r="X11" s="45"/>
      <c r="Y11" s="45"/>
      <c r="Z11" s="63"/>
    </row>
    <row r="12" spans="1:26" ht="17" x14ac:dyDescent="0.2">
      <c r="A12" s="43"/>
      <c r="B12" s="44"/>
      <c r="C12" s="64" t="s">
        <v>80</v>
      </c>
      <c r="D12" s="65"/>
      <c r="E12" s="65"/>
      <c r="F12" s="65"/>
      <c r="G12" s="65"/>
      <c r="H12" s="66" t="s">
        <v>81</v>
      </c>
      <c r="I12" s="66"/>
      <c r="J12" s="66"/>
      <c r="K12" s="67"/>
      <c r="L12" s="68"/>
      <c r="M12" s="68"/>
      <c r="N12" s="68"/>
      <c r="O12" s="69"/>
      <c r="P12" s="69"/>
      <c r="Q12" s="69"/>
      <c r="R12" s="69"/>
      <c r="S12" s="69"/>
      <c r="T12" s="69"/>
      <c r="U12" s="69"/>
      <c r="V12" s="69"/>
      <c r="W12" s="70"/>
      <c r="X12" s="71"/>
      <c r="Y12" s="45"/>
      <c r="Z12" s="63"/>
    </row>
    <row r="13" spans="1:26" ht="17" x14ac:dyDescent="0.2">
      <c r="A13" s="43"/>
      <c r="B13" s="44"/>
      <c r="C13" s="50"/>
      <c r="D13" s="45"/>
      <c r="E13" s="45"/>
      <c r="F13" s="45"/>
      <c r="G13" s="45"/>
      <c r="H13" s="72" t="s">
        <v>17</v>
      </c>
      <c r="I13" s="45"/>
      <c r="J13" s="73" t="s">
        <v>18</v>
      </c>
      <c r="K13" s="45"/>
      <c r="L13" s="72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62"/>
      <c r="X13" s="71"/>
      <c r="Y13" s="45" t="s">
        <v>19</v>
      </c>
      <c r="Z13" s="63"/>
    </row>
    <row r="14" spans="1:26" ht="17" x14ac:dyDescent="0.2">
      <c r="A14" s="43"/>
      <c r="B14" s="44"/>
      <c r="C14" s="74" t="s">
        <v>20</v>
      </c>
      <c r="D14" s="45"/>
      <c r="E14" s="45"/>
      <c r="F14" s="45"/>
      <c r="G14" s="45"/>
      <c r="H14" s="75">
        <v>2</v>
      </c>
      <c r="I14" s="76" t="s">
        <v>38</v>
      </c>
      <c r="J14" s="13">
        <f>'Fee table 2023-24'!B9</f>
        <v>0</v>
      </c>
      <c r="K14" s="72"/>
      <c r="L14" s="75"/>
      <c r="M14" s="45"/>
      <c r="N14" s="72"/>
      <c r="O14" s="45"/>
      <c r="P14" s="75"/>
      <c r="Q14" s="45"/>
      <c r="R14" s="72"/>
      <c r="S14" s="45"/>
      <c r="T14" s="45"/>
      <c r="U14" s="45"/>
      <c r="V14" s="45"/>
      <c r="W14" s="63"/>
      <c r="X14" s="71"/>
      <c r="Y14" s="77">
        <f>SUM(J14*2+N14*2)</f>
        <v>0</v>
      </c>
      <c r="Z14" s="63"/>
    </row>
    <row r="15" spans="1:26" ht="17" x14ac:dyDescent="0.2">
      <c r="A15" s="43"/>
      <c r="B15" s="44"/>
      <c r="C15" s="74" t="s">
        <v>21</v>
      </c>
      <c r="D15" s="45"/>
      <c r="E15" s="45"/>
      <c r="F15" s="45"/>
      <c r="G15" s="45"/>
      <c r="H15" s="75">
        <v>3</v>
      </c>
      <c r="I15" s="72" t="s">
        <v>38</v>
      </c>
      <c r="J15" s="13">
        <f>'Fee table 2023-24'!B10</f>
        <v>0</v>
      </c>
      <c r="K15" s="72"/>
      <c r="L15" s="75"/>
      <c r="M15" s="45"/>
      <c r="N15" s="72"/>
      <c r="O15" s="45"/>
      <c r="P15" s="75"/>
      <c r="Q15" s="45"/>
      <c r="R15" s="72"/>
      <c r="S15" s="45"/>
      <c r="T15" s="45"/>
      <c r="U15" s="45"/>
      <c r="V15" s="45"/>
      <c r="W15" s="63"/>
      <c r="X15" s="71"/>
      <c r="Y15" s="77">
        <f>SUM(J15*3+N15*3)</f>
        <v>0</v>
      </c>
      <c r="Z15" s="63"/>
    </row>
    <row r="16" spans="1:26" ht="17" x14ac:dyDescent="0.2">
      <c r="A16" s="43"/>
      <c r="B16" s="44"/>
      <c r="C16" s="74" t="s">
        <v>22</v>
      </c>
      <c r="D16" s="45"/>
      <c r="E16" s="45"/>
      <c r="F16" s="45"/>
      <c r="G16" s="45"/>
      <c r="H16" s="75">
        <v>6</v>
      </c>
      <c r="I16" s="72" t="s">
        <v>38</v>
      </c>
      <c r="J16" s="13">
        <f>'Fee table 2023-24'!B11</f>
        <v>0</v>
      </c>
      <c r="K16" s="72"/>
      <c r="L16" s="75"/>
      <c r="M16" s="45"/>
      <c r="N16" s="72"/>
      <c r="O16" s="45"/>
      <c r="P16" s="75"/>
      <c r="Q16" s="45"/>
      <c r="R16" s="72"/>
      <c r="S16" s="45"/>
      <c r="T16" s="45"/>
      <c r="U16" s="45"/>
      <c r="V16" s="45"/>
      <c r="W16" s="63"/>
      <c r="X16" s="71"/>
      <c r="Y16" s="77">
        <f>SUM(J16*6+N16*6)</f>
        <v>0</v>
      </c>
      <c r="Z16" s="63"/>
    </row>
    <row r="17" spans="1:26" ht="17" x14ac:dyDescent="0.2">
      <c r="A17" s="43"/>
      <c r="B17" s="44"/>
      <c r="C17" s="74" t="s">
        <v>23</v>
      </c>
      <c r="D17" s="45"/>
      <c r="E17" s="45"/>
      <c r="F17" s="45"/>
      <c r="G17" s="45"/>
      <c r="H17" s="78" t="s">
        <v>24</v>
      </c>
      <c r="I17" s="45"/>
      <c r="J17" s="13">
        <f>'Fee table 2023-24'!B12</f>
        <v>0</v>
      </c>
      <c r="K17" s="72"/>
      <c r="L17" s="78"/>
      <c r="M17" s="45"/>
      <c r="N17" s="72"/>
      <c r="O17" s="45"/>
      <c r="P17" s="78"/>
      <c r="Q17" s="45"/>
      <c r="R17" s="72"/>
      <c r="S17" s="45"/>
      <c r="T17" s="45"/>
      <c r="U17" s="45"/>
      <c r="V17" s="45"/>
      <c r="W17" s="63"/>
      <c r="X17" s="71"/>
      <c r="Y17" s="77">
        <f>SUM(J17*0+N17*0)</f>
        <v>0</v>
      </c>
      <c r="Z17" s="63"/>
    </row>
    <row r="18" spans="1:26" ht="17" x14ac:dyDescent="0.2">
      <c r="A18" s="43"/>
      <c r="B18" s="44"/>
      <c r="C18" s="74" t="s">
        <v>25</v>
      </c>
      <c r="D18" s="45"/>
      <c r="E18" s="45"/>
      <c r="F18" s="45"/>
      <c r="G18" s="45"/>
      <c r="H18" s="79">
        <v>3</v>
      </c>
      <c r="I18" s="72" t="s">
        <v>38</v>
      </c>
      <c r="J18" s="13"/>
      <c r="K18" s="72"/>
      <c r="L18" s="79"/>
      <c r="M18" s="45"/>
      <c r="N18" s="72"/>
      <c r="O18" s="45"/>
      <c r="P18" s="75"/>
      <c r="Q18" s="45"/>
      <c r="R18" s="72"/>
      <c r="S18" s="45"/>
      <c r="T18" s="45"/>
      <c r="U18" s="45"/>
      <c r="V18" s="45"/>
      <c r="W18" s="63"/>
      <c r="X18" s="71"/>
      <c r="Y18" s="77">
        <f>SUM(J18*3+N18*3)</f>
        <v>0</v>
      </c>
      <c r="Z18" s="63"/>
    </row>
    <row r="19" spans="1:26" ht="9" customHeight="1" x14ac:dyDescent="0.2">
      <c r="A19" s="43"/>
      <c r="B19" s="44"/>
      <c r="C19" s="80"/>
      <c r="D19" s="69"/>
      <c r="E19" s="69"/>
      <c r="F19" s="69"/>
      <c r="G19" s="69"/>
      <c r="H19" s="81"/>
      <c r="I19" s="69"/>
      <c r="J19" s="82"/>
      <c r="K19" s="82"/>
      <c r="L19" s="81"/>
      <c r="M19" s="69"/>
      <c r="N19" s="82"/>
      <c r="O19" s="69"/>
      <c r="P19" s="83"/>
      <c r="Q19" s="69"/>
      <c r="R19" s="82"/>
      <c r="S19" s="69"/>
      <c r="T19" s="69"/>
      <c r="U19" s="69"/>
      <c r="V19" s="69"/>
      <c r="W19" s="70"/>
      <c r="X19" s="71"/>
      <c r="Y19" s="77"/>
      <c r="Z19" s="63"/>
    </row>
    <row r="20" spans="1:26" ht="17" x14ac:dyDescent="0.2">
      <c r="A20" s="43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71"/>
      <c r="Y20" s="77"/>
      <c r="Z20" s="63"/>
    </row>
    <row r="21" spans="1:26" ht="17" x14ac:dyDescent="0.2">
      <c r="A21" s="43"/>
      <c r="B21" s="44"/>
      <c r="C21" s="56" t="s">
        <v>82</v>
      </c>
      <c r="D21" s="57"/>
      <c r="E21" s="57"/>
      <c r="F21" s="57"/>
      <c r="G21" s="57"/>
      <c r="H21" s="84"/>
      <c r="I21" s="84"/>
      <c r="J21" s="84"/>
      <c r="K21" s="58"/>
      <c r="L21" s="84"/>
      <c r="M21" s="84"/>
      <c r="N21" s="84"/>
      <c r="O21" s="58"/>
      <c r="P21" s="84"/>
      <c r="Q21" s="84"/>
      <c r="R21" s="84"/>
      <c r="S21" s="58"/>
      <c r="T21" s="84"/>
      <c r="U21" s="84"/>
      <c r="V21" s="84"/>
      <c r="W21" s="85"/>
      <c r="X21" s="86"/>
      <c r="Y21" s="77"/>
      <c r="Z21" s="63"/>
    </row>
    <row r="22" spans="1:26" ht="17" x14ac:dyDescent="0.2">
      <c r="A22" s="43"/>
      <c r="B22" s="44"/>
      <c r="C22" s="80" t="s">
        <v>61</v>
      </c>
      <c r="D22" s="69"/>
      <c r="E22" s="69"/>
      <c r="F22" s="87"/>
      <c r="G22" s="87"/>
      <c r="H22" s="88" t="s">
        <v>79</v>
      </c>
      <c r="I22" s="88"/>
      <c r="J22" s="88"/>
      <c r="K22" s="67"/>
      <c r="L22" s="89">
        <v>45383</v>
      </c>
      <c r="M22" s="89"/>
      <c r="N22" s="89"/>
      <c r="O22" s="69"/>
      <c r="P22" s="88" t="s">
        <v>83</v>
      </c>
      <c r="Q22" s="88"/>
      <c r="R22" s="88"/>
      <c r="S22" s="69"/>
      <c r="T22" s="90" t="s">
        <v>84</v>
      </c>
      <c r="U22" s="90"/>
      <c r="V22" s="90"/>
      <c r="W22" s="70"/>
      <c r="X22" s="71"/>
      <c r="Y22" s="77"/>
      <c r="Z22" s="63"/>
    </row>
    <row r="23" spans="1:26" ht="17" x14ac:dyDescent="0.2">
      <c r="A23" s="43"/>
      <c r="B23" s="44"/>
      <c r="C23" s="43"/>
      <c r="D23" s="44"/>
      <c r="E23" s="44"/>
      <c r="F23" s="44"/>
      <c r="G23" s="44"/>
      <c r="H23" s="72" t="s">
        <v>17</v>
      </c>
      <c r="I23" s="45"/>
      <c r="J23" s="73" t="s">
        <v>18</v>
      </c>
      <c r="K23" s="45"/>
      <c r="L23" s="72" t="s">
        <v>17</v>
      </c>
      <c r="M23" s="45"/>
      <c r="N23" s="45" t="s">
        <v>18</v>
      </c>
      <c r="O23" s="45"/>
      <c r="P23" s="72" t="s">
        <v>17</v>
      </c>
      <c r="Q23" s="45"/>
      <c r="R23" s="45" t="s">
        <v>18</v>
      </c>
      <c r="S23" s="45"/>
      <c r="T23" s="72" t="s">
        <v>17</v>
      </c>
      <c r="U23" s="72"/>
      <c r="V23" s="45" t="s">
        <v>18</v>
      </c>
      <c r="W23" s="62"/>
      <c r="X23" s="71"/>
      <c r="Y23" s="77"/>
      <c r="Z23" s="63"/>
    </row>
    <row r="24" spans="1:26" ht="17" x14ac:dyDescent="0.2">
      <c r="A24" s="43"/>
      <c r="B24" s="44"/>
      <c r="C24" s="74" t="s">
        <v>20</v>
      </c>
      <c r="D24" s="45"/>
      <c r="E24" s="45"/>
      <c r="F24" s="45"/>
      <c r="G24" s="45"/>
      <c r="H24" s="75">
        <v>2</v>
      </c>
      <c r="I24" s="72" t="s">
        <v>38</v>
      </c>
      <c r="J24" s="13">
        <f>'Fee table 2023-24'!B20</f>
        <v>0</v>
      </c>
      <c r="K24" s="72"/>
      <c r="L24" s="75">
        <v>1</v>
      </c>
      <c r="M24" s="72" t="s">
        <v>38</v>
      </c>
      <c r="N24" s="13">
        <f>'Fee table 2023-24'!B31</f>
        <v>0</v>
      </c>
      <c r="O24" s="45"/>
      <c r="P24" s="75">
        <v>0.5</v>
      </c>
      <c r="Q24" s="72" t="s">
        <v>38</v>
      </c>
      <c r="R24" s="13">
        <f>'Fee table 2023-24'!B42</f>
        <v>0</v>
      </c>
      <c r="S24" s="45"/>
      <c r="T24" s="78" t="s">
        <v>24</v>
      </c>
      <c r="U24" s="75"/>
      <c r="V24" s="13">
        <f>'Fee table 2023-24'!B53</f>
        <v>0</v>
      </c>
      <c r="W24" s="91"/>
      <c r="X24" s="92"/>
      <c r="Y24" s="77">
        <f>SUM(J24*2+N24*1+R24*0.5+V24*0)</f>
        <v>0</v>
      </c>
      <c r="Z24" s="63"/>
    </row>
    <row r="25" spans="1:26" ht="17" x14ac:dyDescent="0.2">
      <c r="A25" s="43"/>
      <c r="B25" s="44"/>
      <c r="C25" s="74" t="s">
        <v>21</v>
      </c>
      <c r="D25" s="45"/>
      <c r="E25" s="45"/>
      <c r="F25" s="45"/>
      <c r="G25" s="45"/>
      <c r="H25" s="75">
        <v>3</v>
      </c>
      <c r="I25" s="72" t="s">
        <v>38</v>
      </c>
      <c r="J25" s="13">
        <f>'Fee table 2023-24'!B21</f>
        <v>0</v>
      </c>
      <c r="K25" s="72"/>
      <c r="L25" s="75">
        <v>1.5</v>
      </c>
      <c r="M25" s="72" t="s">
        <v>38</v>
      </c>
      <c r="N25" s="13">
        <f>'Fee table 2023-24'!B32</f>
        <v>0</v>
      </c>
      <c r="O25" s="45"/>
      <c r="P25" s="75">
        <v>0.75</v>
      </c>
      <c r="Q25" s="72" t="s">
        <v>38</v>
      </c>
      <c r="R25" s="13">
        <f>'Fee table 2023-24'!B43</f>
        <v>0</v>
      </c>
      <c r="S25" s="45"/>
      <c r="T25" s="78" t="s">
        <v>24</v>
      </c>
      <c r="U25" s="75"/>
      <c r="V25" s="13">
        <f>'Fee table 2023-24'!B54</f>
        <v>0</v>
      </c>
      <c r="W25" s="91"/>
      <c r="X25" s="92"/>
      <c r="Y25" s="77">
        <f>SUM(J25*3+N25*1.5+R25*0.75+V25*0)</f>
        <v>0</v>
      </c>
      <c r="Z25" s="63"/>
    </row>
    <row r="26" spans="1:26" ht="17" x14ac:dyDescent="0.2">
      <c r="A26" s="43"/>
      <c r="B26" s="44"/>
      <c r="C26" s="74" t="s">
        <v>22</v>
      </c>
      <c r="D26" s="45"/>
      <c r="E26" s="45"/>
      <c r="F26" s="45"/>
      <c r="G26" s="45"/>
      <c r="H26" s="75">
        <v>6</v>
      </c>
      <c r="I26" s="72" t="s">
        <v>38</v>
      </c>
      <c r="J26" s="13">
        <f>'Fee table 2023-24'!B22</f>
        <v>0</v>
      </c>
      <c r="K26" s="72"/>
      <c r="L26" s="75">
        <v>3</v>
      </c>
      <c r="M26" s="72" t="s">
        <v>38</v>
      </c>
      <c r="N26" s="13">
        <f>'Fee table 2023-24'!B33</f>
        <v>0</v>
      </c>
      <c r="O26" s="45"/>
      <c r="P26" s="75">
        <v>1.5</v>
      </c>
      <c r="Q26" s="72" t="s">
        <v>38</v>
      </c>
      <c r="R26" s="13">
        <f>'Fee table 2023-24'!B44</f>
        <v>0</v>
      </c>
      <c r="S26" s="45"/>
      <c r="T26" s="78" t="s">
        <v>24</v>
      </c>
      <c r="U26" s="75"/>
      <c r="V26" s="13">
        <f>'Fee table 2023-24'!B55</f>
        <v>0</v>
      </c>
      <c r="W26" s="91"/>
      <c r="X26" s="92"/>
      <c r="Y26" s="77">
        <f>SUM(J26*6+N26*3+R26*1.5+V26*0)</f>
        <v>0</v>
      </c>
      <c r="Z26" s="63"/>
    </row>
    <row r="27" spans="1:26" ht="17" x14ac:dyDescent="0.2">
      <c r="A27" s="43"/>
      <c r="B27" s="44"/>
      <c r="C27" s="74" t="s">
        <v>23</v>
      </c>
      <c r="D27" s="45"/>
      <c r="E27" s="45"/>
      <c r="F27" s="45"/>
      <c r="G27" s="45"/>
      <c r="H27" s="78" t="s">
        <v>24</v>
      </c>
      <c r="I27" s="45"/>
      <c r="J27" s="13">
        <f>'Fee table 2023-24'!B23</f>
        <v>0</v>
      </c>
      <c r="K27" s="72"/>
      <c r="L27" s="78" t="s">
        <v>24</v>
      </c>
      <c r="M27" s="45"/>
      <c r="N27" s="13">
        <f>'Fee table 2023-24'!B34</f>
        <v>0</v>
      </c>
      <c r="O27" s="45"/>
      <c r="P27" s="78" t="s">
        <v>24</v>
      </c>
      <c r="Q27" s="45"/>
      <c r="R27" s="13">
        <f>'Fee table 2023-24'!B45</f>
        <v>0</v>
      </c>
      <c r="S27" s="45"/>
      <c r="T27" s="78" t="s">
        <v>24</v>
      </c>
      <c r="U27" s="78"/>
      <c r="V27" s="13">
        <f>'Fee table 2023-24'!B56</f>
        <v>0</v>
      </c>
      <c r="W27" s="91"/>
      <c r="X27" s="92"/>
      <c r="Y27" s="77">
        <f>SUM(J27*0+N27*0+R27*0+V27*0)</f>
        <v>0</v>
      </c>
      <c r="Z27" s="63"/>
    </row>
    <row r="28" spans="1:26" ht="17" x14ac:dyDescent="0.2">
      <c r="A28" s="43"/>
      <c r="B28" s="44"/>
      <c r="C28" s="74" t="s">
        <v>25</v>
      </c>
      <c r="D28" s="45"/>
      <c r="E28" s="45"/>
      <c r="F28" s="45"/>
      <c r="G28" s="45"/>
      <c r="H28" s="79">
        <v>3</v>
      </c>
      <c r="I28" s="72" t="s">
        <v>38</v>
      </c>
      <c r="J28" s="13"/>
      <c r="K28" s="72"/>
      <c r="L28" s="79">
        <v>1.5</v>
      </c>
      <c r="M28" s="72" t="s">
        <v>38</v>
      </c>
      <c r="N28" s="13"/>
      <c r="O28" s="45"/>
      <c r="P28" s="79">
        <v>0.75</v>
      </c>
      <c r="Q28" s="72" t="s">
        <v>38</v>
      </c>
      <c r="R28" s="13"/>
      <c r="S28" s="45"/>
      <c r="T28" s="78" t="s">
        <v>24</v>
      </c>
      <c r="U28" s="79"/>
      <c r="V28" s="13"/>
      <c r="W28" s="91"/>
      <c r="X28" s="92"/>
      <c r="Y28" s="77">
        <f>SUM(J28*3+N28*1.5+R28*0.75+V28*0)</f>
        <v>0</v>
      </c>
      <c r="Z28" s="63"/>
    </row>
    <row r="29" spans="1:26" ht="9" customHeight="1" x14ac:dyDescent="0.2">
      <c r="A29" s="43"/>
      <c r="B29" s="44"/>
      <c r="C29" s="80"/>
      <c r="D29" s="69"/>
      <c r="E29" s="69"/>
      <c r="F29" s="69"/>
      <c r="G29" s="69"/>
      <c r="H29" s="81"/>
      <c r="I29" s="69"/>
      <c r="J29" s="82"/>
      <c r="K29" s="82"/>
      <c r="L29" s="81"/>
      <c r="M29" s="69"/>
      <c r="N29" s="82"/>
      <c r="O29" s="69"/>
      <c r="P29" s="81"/>
      <c r="Q29" s="69"/>
      <c r="R29" s="82"/>
      <c r="S29" s="69"/>
      <c r="T29" s="81"/>
      <c r="U29" s="81"/>
      <c r="V29" s="82"/>
      <c r="W29" s="93"/>
      <c r="X29" s="92"/>
      <c r="Y29" s="77"/>
      <c r="Z29" s="63"/>
    </row>
    <row r="30" spans="1:26" ht="18" thickBot="1" x14ac:dyDescent="0.25">
      <c r="A30" s="43"/>
      <c r="B30" s="44"/>
      <c r="C30" s="47"/>
      <c r="D30" s="47"/>
      <c r="E30" s="47"/>
      <c r="F30" s="47"/>
      <c r="G30" s="4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71"/>
      <c r="Y30" s="94">
        <f>SUM(Y14:Y28)</f>
        <v>0</v>
      </c>
      <c r="Z30" s="63"/>
    </row>
    <row r="31" spans="1:26" ht="17" thickTop="1" x14ac:dyDescent="0.2">
      <c r="A31" s="43"/>
      <c r="B31" s="44"/>
      <c r="C31" s="95" t="s">
        <v>85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6"/>
    </row>
    <row r="32" spans="1:26" x14ac:dyDescent="0.2">
      <c r="A32" s="96"/>
      <c r="B32" s="97"/>
      <c r="C32" s="98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9" t="s">
        <v>62</v>
      </c>
      <c r="Y32" s="97"/>
      <c r="Z32" s="100"/>
    </row>
    <row r="33" spans="1:26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8.25" customHeight="1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2"/>
    </row>
    <row r="35" spans="1:26" ht="17" x14ac:dyDescent="0.2">
      <c r="A35" s="50"/>
      <c r="B35" s="101" t="s">
        <v>39</v>
      </c>
      <c r="C35" s="45" t="s">
        <v>40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4"/>
      <c r="S35" s="44"/>
      <c r="T35" s="44"/>
      <c r="U35" s="44"/>
      <c r="V35" s="44"/>
      <c r="W35" s="44"/>
      <c r="X35" s="44"/>
      <c r="Y35" s="102"/>
      <c r="Z35" s="46"/>
    </row>
    <row r="36" spans="1:26" ht="17" x14ac:dyDescent="0.2">
      <c r="A36" s="50"/>
      <c r="B36" s="45"/>
      <c r="C36" s="45" t="s">
        <v>41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4"/>
      <c r="S36" s="44"/>
      <c r="T36" s="44"/>
      <c r="U36" s="44"/>
      <c r="V36" s="44"/>
      <c r="W36" s="44"/>
      <c r="X36" s="44"/>
      <c r="Y36" s="103"/>
      <c r="Z36" s="46"/>
    </row>
    <row r="37" spans="1:26" ht="17" x14ac:dyDescent="0.2">
      <c r="A37" s="3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8.25" customHeight="1" x14ac:dyDescent="0.2">
      <c r="A38" s="5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4"/>
      <c r="S38" s="44"/>
      <c r="T38" s="44"/>
      <c r="U38" s="44"/>
      <c r="V38" s="44"/>
      <c r="W38" s="44"/>
      <c r="X38" s="44"/>
      <c r="Y38" s="103"/>
      <c r="Z38" s="46"/>
    </row>
    <row r="39" spans="1:26" ht="17" x14ac:dyDescent="0.2">
      <c r="A39" s="50"/>
      <c r="B39" s="101" t="s">
        <v>42</v>
      </c>
      <c r="C39" s="45" t="s">
        <v>43</v>
      </c>
      <c r="D39" s="45" t="s">
        <v>44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4"/>
      <c r="S39" s="44"/>
      <c r="T39" s="44"/>
      <c r="U39" s="44"/>
      <c r="V39" s="44"/>
      <c r="W39" s="44"/>
      <c r="X39" s="44"/>
      <c r="Y39" s="103" t="s">
        <v>26</v>
      </c>
      <c r="Z39" s="46"/>
    </row>
    <row r="40" spans="1:26" ht="8.25" customHeight="1" x14ac:dyDescent="0.2">
      <c r="A40" s="50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4"/>
      <c r="S40" s="44"/>
      <c r="T40" s="44"/>
      <c r="U40" s="44"/>
      <c r="V40" s="44"/>
      <c r="W40" s="44"/>
      <c r="X40" s="44"/>
      <c r="Y40" s="44"/>
      <c r="Z40" s="46"/>
    </row>
    <row r="41" spans="1:26" ht="18.75" customHeight="1" x14ac:dyDescent="0.2">
      <c r="A41" s="50"/>
      <c r="B41" s="36" t="s">
        <v>27</v>
      </c>
      <c r="C41" s="104" t="s">
        <v>45</v>
      </c>
      <c r="D41" s="73"/>
      <c r="E41" s="73"/>
      <c r="F41" s="73"/>
      <c r="G41" s="73"/>
      <c r="H41" s="44"/>
      <c r="I41" s="105" t="s">
        <v>28</v>
      </c>
      <c r="J41" s="73"/>
      <c r="K41" s="73"/>
      <c r="L41" s="73"/>
      <c r="M41" s="73"/>
      <c r="N41" s="73"/>
      <c r="O41" s="73"/>
      <c r="P41" s="73"/>
      <c r="Q41" s="73"/>
      <c r="R41" s="44"/>
      <c r="S41" s="106"/>
      <c r="T41" s="44"/>
      <c r="U41" s="44"/>
      <c r="V41" s="44"/>
      <c r="W41" s="44"/>
      <c r="X41" s="44"/>
      <c r="Y41" s="107" t="s">
        <v>27</v>
      </c>
      <c r="Z41" s="46"/>
    </row>
    <row r="42" spans="1:26" ht="17.25" customHeight="1" x14ac:dyDescent="0.2">
      <c r="A42" s="50"/>
      <c r="B42" s="37"/>
      <c r="C42" s="45"/>
      <c r="D42" s="73"/>
      <c r="E42" s="45"/>
      <c r="F42" s="45"/>
      <c r="G42" s="45"/>
      <c r="H42" s="44"/>
      <c r="I42" s="45" t="s">
        <v>29</v>
      </c>
      <c r="J42" s="45"/>
      <c r="K42" s="45"/>
      <c r="L42" s="45"/>
      <c r="M42" s="45"/>
      <c r="N42" s="45"/>
      <c r="O42" s="45"/>
      <c r="P42" s="45"/>
      <c r="Q42" s="45"/>
      <c r="R42" s="44"/>
      <c r="S42" s="44"/>
      <c r="T42" s="44"/>
      <c r="U42" s="44"/>
      <c r="V42" s="44"/>
      <c r="W42" s="44"/>
      <c r="X42" s="44"/>
      <c r="Y42" s="108"/>
      <c r="Z42" s="46"/>
    </row>
    <row r="43" spans="1:26" ht="17.25" customHeight="1" x14ac:dyDescent="0.2">
      <c r="A43" s="50"/>
      <c r="B43" s="37"/>
      <c r="C43" s="45"/>
      <c r="D43" s="45"/>
      <c r="E43" s="45"/>
      <c r="F43" s="45"/>
      <c r="G43" s="45"/>
      <c r="H43" s="44"/>
      <c r="I43" s="45" t="s">
        <v>30</v>
      </c>
      <c r="J43" s="45"/>
      <c r="K43" s="45"/>
      <c r="L43" s="45"/>
      <c r="M43" s="45"/>
      <c r="N43" s="45"/>
      <c r="O43" s="45"/>
      <c r="P43" s="45"/>
      <c r="Q43" s="45"/>
      <c r="R43" s="44"/>
      <c r="S43" s="44"/>
      <c r="T43" s="44"/>
      <c r="U43" s="44"/>
      <c r="V43" s="44"/>
      <c r="W43" s="44"/>
      <c r="X43" s="44"/>
      <c r="Y43" s="109"/>
      <c r="Z43" s="46"/>
    </row>
    <row r="44" spans="1:26" ht="17.25" customHeight="1" x14ac:dyDescent="0.2">
      <c r="A44" s="50"/>
      <c r="B44" s="38"/>
      <c r="C44" s="45" t="s">
        <v>86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4"/>
      <c r="S44" s="44"/>
      <c r="T44" s="44"/>
      <c r="U44" s="44"/>
      <c r="V44" s="44"/>
      <c r="W44" s="44"/>
      <c r="X44" s="44"/>
      <c r="Y44" s="110"/>
      <c r="Z44" s="46"/>
    </row>
    <row r="45" spans="1:26" ht="7.5" customHeight="1" x14ac:dyDescent="0.2">
      <c r="A45" s="50"/>
      <c r="B45" s="45"/>
      <c r="C45" s="45"/>
      <c r="D45" s="45"/>
      <c r="E45" s="45"/>
      <c r="F45" s="45"/>
      <c r="G45" s="45" t="s">
        <v>31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4"/>
      <c r="S45" s="44"/>
      <c r="T45" s="44"/>
      <c r="U45" s="44"/>
      <c r="V45" s="44"/>
      <c r="W45" s="44"/>
      <c r="X45" s="44"/>
      <c r="Y45" s="44"/>
      <c r="Z45" s="46"/>
    </row>
    <row r="46" spans="1:26" ht="17" x14ac:dyDescent="0.2">
      <c r="A46" s="50"/>
      <c r="B46" s="45"/>
      <c r="C46" s="45" t="s">
        <v>32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4"/>
      <c r="S46" s="44"/>
      <c r="T46" s="44"/>
      <c r="U46" s="44"/>
      <c r="V46" s="44"/>
      <c r="W46" s="44"/>
      <c r="X46" s="44"/>
      <c r="Y46" s="72" t="s">
        <v>32</v>
      </c>
      <c r="Z46" s="46"/>
    </row>
    <row r="47" spans="1:26" ht="6.75" customHeight="1" x14ac:dyDescent="0.2">
      <c r="A47" s="5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4"/>
      <c r="S47" s="44"/>
      <c r="T47" s="44"/>
      <c r="U47" s="44"/>
      <c r="V47" s="44"/>
      <c r="W47" s="44"/>
      <c r="X47" s="44"/>
      <c r="Y47" s="44"/>
      <c r="Z47" s="46"/>
    </row>
    <row r="48" spans="1:26" ht="21.75" customHeight="1" x14ac:dyDescent="0.2">
      <c r="A48" s="50"/>
      <c r="B48" s="31" t="s">
        <v>33</v>
      </c>
      <c r="C48" s="45" t="s">
        <v>46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4"/>
      <c r="S48" s="44"/>
      <c r="T48" s="44"/>
      <c r="U48" s="44"/>
      <c r="V48" s="44"/>
      <c r="W48" s="44"/>
      <c r="X48" s="44"/>
      <c r="Y48" s="107" t="s">
        <v>33</v>
      </c>
      <c r="Z48" s="46"/>
    </row>
    <row r="49" spans="1:26" ht="20.25" customHeight="1" x14ac:dyDescent="0.2">
      <c r="A49" s="50"/>
      <c r="B49" s="32"/>
      <c r="C49" s="73" t="s">
        <v>47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4"/>
      <c r="S49" s="44"/>
      <c r="T49" s="44"/>
      <c r="U49" s="44"/>
      <c r="V49" s="44"/>
      <c r="W49" s="44"/>
      <c r="X49" s="44"/>
      <c r="Y49" s="108"/>
      <c r="Z49" s="46"/>
    </row>
    <row r="50" spans="1:26" ht="19.5" customHeight="1" x14ac:dyDescent="0.2">
      <c r="A50" s="50"/>
      <c r="B50" s="33"/>
      <c r="C50" s="111" t="s">
        <v>48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45"/>
      <c r="R50" s="44"/>
      <c r="S50" s="44"/>
      <c r="T50" s="44"/>
      <c r="U50" s="44"/>
      <c r="V50" s="44"/>
      <c r="W50" s="44"/>
      <c r="X50" s="44"/>
      <c r="Y50" s="110"/>
      <c r="Z50" s="46"/>
    </row>
    <row r="51" spans="1:26" ht="17" x14ac:dyDescent="0.2">
      <c r="A51" s="112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97"/>
      <c r="S51" s="97"/>
      <c r="T51" s="97"/>
      <c r="U51" s="97"/>
      <c r="V51" s="97"/>
      <c r="W51" s="97"/>
      <c r="X51" s="97"/>
      <c r="Y51" s="97"/>
      <c r="Z51" s="100"/>
    </row>
    <row r="52" spans="1:26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6" x14ac:dyDescent="0.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6" x14ac:dyDescent="0.2">
      <c r="C54" s="12" t="s">
        <v>57</v>
      </c>
    </row>
    <row r="55" spans="1:26" x14ac:dyDescent="0.2">
      <c r="C55" s="12" t="s">
        <v>54</v>
      </c>
    </row>
    <row r="56" spans="1:26" x14ac:dyDescent="0.2">
      <c r="C56" s="12" t="s">
        <v>55</v>
      </c>
    </row>
    <row r="57" spans="1:26" x14ac:dyDescent="0.2">
      <c r="C57" s="12" t="s">
        <v>56</v>
      </c>
    </row>
    <row r="59" spans="1:26" x14ac:dyDescent="0.2">
      <c r="C59" s="12" t="s">
        <v>34</v>
      </c>
      <c r="E59" s="12" t="s">
        <v>68</v>
      </c>
      <c r="L59" s="12" t="s">
        <v>63</v>
      </c>
    </row>
    <row r="60" spans="1:26" x14ac:dyDescent="0.2">
      <c r="C60" s="12" t="s">
        <v>49</v>
      </c>
      <c r="L60" s="12" t="s">
        <v>64</v>
      </c>
    </row>
    <row r="61" spans="1:26" x14ac:dyDescent="0.2">
      <c r="C61" s="12" t="s">
        <v>35</v>
      </c>
      <c r="L61" s="12" t="s">
        <v>65</v>
      </c>
    </row>
    <row r="62" spans="1:26" x14ac:dyDescent="0.2">
      <c r="C62" s="12" t="s">
        <v>36</v>
      </c>
      <c r="L62" s="12" t="s">
        <v>66</v>
      </c>
    </row>
    <row r="63" spans="1:26" x14ac:dyDescent="0.2">
      <c r="C63" s="12" t="s">
        <v>50</v>
      </c>
      <c r="L63" s="12" t="s">
        <v>65</v>
      </c>
    </row>
    <row r="64" spans="1:26" x14ac:dyDescent="0.2">
      <c r="C64" s="12" t="s">
        <v>37</v>
      </c>
    </row>
    <row r="65" spans="3:12" x14ac:dyDescent="0.2">
      <c r="C65" s="12" t="s">
        <v>52</v>
      </c>
      <c r="L65" s="12" t="s">
        <v>67</v>
      </c>
    </row>
    <row r="68" spans="3:12" x14ac:dyDescent="0.2">
      <c r="C68" s="12" t="s">
        <v>51</v>
      </c>
    </row>
    <row r="69" spans="3:12" x14ac:dyDescent="0.2">
      <c r="C69" s="12" t="s">
        <v>58</v>
      </c>
    </row>
    <row r="70" spans="3:12" x14ac:dyDescent="0.2">
      <c r="C70" s="12" t="s">
        <v>59</v>
      </c>
    </row>
    <row r="71" spans="3:12" x14ac:dyDescent="0.2">
      <c r="C71" s="12" t="s">
        <v>60</v>
      </c>
    </row>
  </sheetData>
  <sheetProtection algorithmName="SHA-512" hashValue="2TNfAggvrLeWoN2Ql/3ccsKiN2PEe2d/SNWRC3M5C7qb2rf/NMb7N4Dje6NBmFTtlDucNbIUYmm+YRslVSLBjQ==" saltValue="/UQAgaSGwnEx0a2k+wx0kg==" spinCount="100000" sheet="1" selectLockedCells="1"/>
  <mergeCells count="21">
    <mergeCell ref="B48:B50"/>
    <mergeCell ref="Y49:Y50"/>
    <mergeCell ref="P22:R22"/>
    <mergeCell ref="T22:V22"/>
    <mergeCell ref="A33:Z33"/>
    <mergeCell ref="A37:Z37"/>
    <mergeCell ref="B41:B44"/>
    <mergeCell ref="Y42:Y44"/>
    <mergeCell ref="H11:J11"/>
    <mergeCell ref="L11:N11"/>
    <mergeCell ref="C12:G12"/>
    <mergeCell ref="H12:J12"/>
    <mergeCell ref="L12:N12"/>
    <mergeCell ref="H22:J22"/>
    <mergeCell ref="L22:N22"/>
    <mergeCell ref="D4:H4"/>
    <mergeCell ref="D5:H5"/>
    <mergeCell ref="D6:H6"/>
    <mergeCell ref="C7:F7"/>
    <mergeCell ref="G7:H7"/>
    <mergeCell ref="C9:S9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24</xdr:col>
                    <xdr:colOff>520700</xdr:colOff>
                    <xdr:row>48</xdr:row>
                    <xdr:rowOff>139700</xdr:rowOff>
                  </from>
                  <to>
                    <xdr:col>24</xdr:col>
                    <xdr:colOff>787400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24</xdr:col>
                    <xdr:colOff>482600</xdr:colOff>
                    <xdr:row>41</xdr:row>
                    <xdr:rowOff>203200</xdr:rowOff>
                  </from>
                  <to>
                    <xdr:col>24</xdr:col>
                    <xdr:colOff>787400</xdr:colOff>
                    <xdr:row>42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24</xdr:col>
                    <xdr:colOff>520700</xdr:colOff>
                    <xdr:row>48</xdr:row>
                    <xdr:rowOff>139700</xdr:rowOff>
                  </from>
                  <to>
                    <xdr:col>24</xdr:col>
                    <xdr:colOff>787400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24</xdr:col>
                    <xdr:colOff>482600</xdr:colOff>
                    <xdr:row>41</xdr:row>
                    <xdr:rowOff>203200</xdr:rowOff>
                  </from>
                  <to>
                    <xdr:col>24</xdr:col>
                    <xdr:colOff>787400</xdr:colOff>
                    <xdr:row>42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Fee table 2023-24</vt:lpstr>
      <vt:lpstr>GWAS form 2023-24</vt:lpstr>
      <vt:lpstr>'Fee table 2023-24'!Print_Area</vt:lpstr>
      <vt:lpstr>'GWAS form 2023-24'!Print_Area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Crook</dc:creator>
  <cp:lastModifiedBy>Amanda Crook</cp:lastModifiedBy>
  <cp:lastPrinted>2021-05-18T16:53:20Z</cp:lastPrinted>
  <dcterms:created xsi:type="dcterms:W3CDTF">2017-12-03T14:57:51Z</dcterms:created>
  <dcterms:modified xsi:type="dcterms:W3CDTF">2023-09-04T12:13:26Z</dcterms:modified>
</cp:coreProperties>
</file>